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injusticiagovco.sharepoint.com/sites/GrupodeGestindeProyectosyPresupuesto2/Documentos compartidos/2025/Derechos de Petición/27 12 2025 CONTROL POLITICO DECRETO EMERGENCIA/"/>
    </mc:Choice>
  </mc:AlternateContent>
  <xr:revisionPtr revIDLastSave="10" documentId="8_{3FF03D63-8C5B-4C26-9B88-0233EB138487}" xr6:coauthVersionLast="47" xr6:coauthVersionMax="47" xr10:uidLastSave="{335003DA-E1BD-4B7D-8461-332DD4438C65}"/>
  <bookViews>
    <workbookView xWindow="-120" yWindow="-120" windowWidth="20730" windowHeight="11160" firstSheet="1" activeTab="4" xr2:uid="{00000000-000D-0000-FFFF-FFFF00000000}"/>
  </bookViews>
  <sheets>
    <sheet name="REP_EPG034_EjecucionPresupuesta" sheetId="2" state="hidden" r:id="rId1"/>
    <sheet name="2022" sheetId="1" r:id="rId2"/>
    <sheet name="2023" sheetId="3" r:id="rId3"/>
    <sheet name="2024" sheetId="4" r:id="rId4"/>
    <sheet name="2025" sheetId="5" r:id="rId5"/>
  </sheets>
  <definedNames>
    <definedName name="_xlnm._FilterDatabase" localSheetId="0" hidden="1">REP_EPG034_EjecucionPresupuesta!$A$4:$AB$124</definedName>
    <definedName name="_xlnm.Print_Area" localSheetId="1">'2022'!$A$1:$I$136</definedName>
    <definedName name="_xlnm.Print_Area" localSheetId="2">'2023'!$A$1:$J$135</definedName>
    <definedName name="_xlnm.Print_Area" localSheetId="3">'2024'!$A$1:$J$132</definedName>
    <definedName name="_xlnm.Print_Area" localSheetId="4">'2025'!$A$1:$J$132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5" l="1"/>
  <c r="G130" i="5" s="1"/>
  <c r="C130" i="5"/>
  <c r="I123" i="5"/>
  <c r="H123" i="5"/>
  <c r="H130" i="5" s="1"/>
  <c r="I130" i="5" s="1"/>
  <c r="F123" i="5"/>
  <c r="G123" i="5" s="1"/>
  <c r="E123" i="5"/>
  <c r="D123" i="5"/>
  <c r="D130" i="5" s="1"/>
  <c r="E130" i="5" s="1"/>
  <c r="C123" i="5"/>
  <c r="H110" i="5"/>
  <c r="D110" i="5"/>
  <c r="H103" i="5"/>
  <c r="I103" i="5" s="1"/>
  <c r="F103" i="5"/>
  <c r="F110" i="5" s="1"/>
  <c r="G110" i="5" s="1"/>
  <c r="D103" i="5"/>
  <c r="E103" i="5" s="1"/>
  <c r="C103" i="5"/>
  <c r="C110" i="5" s="1"/>
  <c r="F90" i="5"/>
  <c r="G90" i="5" s="1"/>
  <c r="C90" i="5"/>
  <c r="I81" i="5"/>
  <c r="H81" i="5"/>
  <c r="H90" i="5" s="1"/>
  <c r="I90" i="5" s="1"/>
  <c r="F81" i="5"/>
  <c r="G81" i="5" s="1"/>
  <c r="E81" i="5"/>
  <c r="D81" i="5"/>
  <c r="D90" i="5" s="1"/>
  <c r="E90" i="5" s="1"/>
  <c r="C81" i="5"/>
  <c r="H67" i="5"/>
  <c r="D67" i="5"/>
  <c r="H59" i="5"/>
  <c r="I59" i="5" s="1"/>
  <c r="F59" i="5"/>
  <c r="F67" i="5" s="1"/>
  <c r="D59" i="5"/>
  <c r="E59" i="5" s="1"/>
  <c r="C59" i="5"/>
  <c r="C67" i="5" s="1"/>
  <c r="F44" i="5"/>
  <c r="C44" i="5"/>
  <c r="I36" i="5"/>
  <c r="H36" i="5"/>
  <c r="H44" i="5" s="1"/>
  <c r="I44" i="5" s="1"/>
  <c r="F36" i="5"/>
  <c r="G36" i="5" s="1"/>
  <c r="E36" i="5"/>
  <c r="D36" i="5"/>
  <c r="D44" i="5" s="1"/>
  <c r="E44" i="5" s="1"/>
  <c r="C36" i="5"/>
  <c r="H21" i="5"/>
  <c r="I21" i="5" s="1"/>
  <c r="F21" i="5"/>
  <c r="D21" i="5"/>
  <c r="E21" i="5" s="1"/>
  <c r="C21" i="5"/>
  <c r="C23" i="5" s="1"/>
  <c r="H20" i="5"/>
  <c r="F20" i="5"/>
  <c r="D20" i="5"/>
  <c r="C20" i="5"/>
  <c r="H19" i="5"/>
  <c r="F19" i="5"/>
  <c r="G19" i="5" s="1"/>
  <c r="D19" i="5"/>
  <c r="E19" i="5" s="1"/>
  <c r="C19" i="5"/>
  <c r="I19" i="5" s="1"/>
  <c r="I18" i="5"/>
  <c r="H18" i="5"/>
  <c r="F18" i="5"/>
  <c r="G18" i="5" s="1"/>
  <c r="E18" i="5"/>
  <c r="D18" i="5"/>
  <c r="C18" i="5"/>
  <c r="H17" i="5"/>
  <c r="I17" i="5" s="1"/>
  <c r="F17" i="5"/>
  <c r="G17" i="5" s="1"/>
  <c r="D17" i="5"/>
  <c r="E17" i="5" s="1"/>
  <c r="C17" i="5"/>
  <c r="H16" i="5"/>
  <c r="H14" i="5" s="1"/>
  <c r="F16" i="5"/>
  <c r="D16" i="5"/>
  <c r="D14" i="5" s="1"/>
  <c r="C16" i="5"/>
  <c r="G16" i="5" s="1"/>
  <c r="H15" i="5"/>
  <c r="I15" i="5" s="1"/>
  <c r="F15" i="5"/>
  <c r="G15" i="5" s="1"/>
  <c r="D15" i="5"/>
  <c r="E15" i="5" s="1"/>
  <c r="C15" i="5"/>
  <c r="C14" i="5" s="1"/>
  <c r="E67" i="5" l="1"/>
  <c r="H23" i="5"/>
  <c r="I23" i="5" s="1"/>
  <c r="I14" i="5"/>
  <c r="I67" i="5"/>
  <c r="G67" i="5"/>
  <c r="E110" i="5"/>
  <c r="D23" i="5"/>
  <c r="E23" i="5" s="1"/>
  <c r="E14" i="5"/>
  <c r="F23" i="5"/>
  <c r="G23" i="5" s="1"/>
  <c r="I110" i="5"/>
  <c r="G103" i="5"/>
  <c r="G44" i="5"/>
  <c r="E16" i="5"/>
  <c r="I16" i="5"/>
  <c r="G21" i="5"/>
  <c r="G59" i="5"/>
  <c r="F14" i="5"/>
  <c r="G14" i="5" s="1"/>
  <c r="F130" i="4" l="1"/>
  <c r="I123" i="4"/>
  <c r="H123" i="4"/>
  <c r="H130" i="4" s="1"/>
  <c r="F123" i="4"/>
  <c r="G123" i="4" s="1"/>
  <c r="E123" i="4"/>
  <c r="D123" i="4"/>
  <c r="D130" i="4" s="1"/>
  <c r="C123" i="4"/>
  <c r="C130" i="4" s="1"/>
  <c r="H110" i="4"/>
  <c r="I110" i="4" s="1"/>
  <c r="D110" i="4"/>
  <c r="H103" i="4"/>
  <c r="I103" i="4" s="1"/>
  <c r="F103" i="4"/>
  <c r="F110" i="4" s="1"/>
  <c r="G110" i="4" s="1"/>
  <c r="D103" i="4"/>
  <c r="E103" i="4" s="1"/>
  <c r="C103" i="4"/>
  <c r="C110" i="4" s="1"/>
  <c r="F90" i="4"/>
  <c r="I81" i="4"/>
  <c r="H81" i="4"/>
  <c r="H90" i="4" s="1"/>
  <c r="F81" i="4"/>
  <c r="G81" i="4" s="1"/>
  <c r="E81" i="4"/>
  <c r="D81" i="4"/>
  <c r="D90" i="4" s="1"/>
  <c r="C81" i="4"/>
  <c r="C90" i="4" s="1"/>
  <c r="H67" i="4"/>
  <c r="I67" i="4" s="1"/>
  <c r="D67" i="4"/>
  <c r="H59" i="4"/>
  <c r="I59" i="4" s="1"/>
  <c r="F59" i="4"/>
  <c r="F67" i="4" s="1"/>
  <c r="G67" i="4" s="1"/>
  <c r="D59" i="4"/>
  <c r="E59" i="4" s="1"/>
  <c r="C59" i="4"/>
  <c r="C67" i="4" s="1"/>
  <c r="F44" i="4"/>
  <c r="I36" i="4"/>
  <c r="H36" i="4"/>
  <c r="H44" i="4" s="1"/>
  <c r="F36" i="4"/>
  <c r="G36" i="4" s="1"/>
  <c r="E36" i="4"/>
  <c r="D36" i="4"/>
  <c r="D44" i="4" s="1"/>
  <c r="E44" i="4" s="1"/>
  <c r="C36" i="4"/>
  <c r="C44" i="4" s="1"/>
  <c r="H21" i="4"/>
  <c r="I21" i="4" s="1"/>
  <c r="F21" i="4"/>
  <c r="D21" i="4"/>
  <c r="E21" i="4" s="1"/>
  <c r="C21" i="4"/>
  <c r="H20" i="4"/>
  <c r="F20" i="4"/>
  <c r="D20" i="4"/>
  <c r="C20" i="4"/>
  <c r="H19" i="4"/>
  <c r="I19" i="4" s="1"/>
  <c r="F19" i="4"/>
  <c r="G19" i="4" s="1"/>
  <c r="D19" i="4"/>
  <c r="E19" i="4" s="1"/>
  <c r="C19" i="4"/>
  <c r="I18" i="4"/>
  <c r="H18" i="4"/>
  <c r="F18" i="4"/>
  <c r="E18" i="4"/>
  <c r="D18" i="4"/>
  <c r="C18" i="4"/>
  <c r="G18" i="4" s="1"/>
  <c r="H17" i="4"/>
  <c r="I17" i="4" s="1"/>
  <c r="F17" i="4"/>
  <c r="G17" i="4" s="1"/>
  <c r="D17" i="4"/>
  <c r="E17" i="4" s="1"/>
  <c r="C17" i="4"/>
  <c r="H16" i="4"/>
  <c r="F16" i="4"/>
  <c r="D16" i="4"/>
  <c r="C16" i="4"/>
  <c r="C14" i="4" s="1"/>
  <c r="H15" i="4"/>
  <c r="I15" i="4" s="1"/>
  <c r="F15" i="4"/>
  <c r="G15" i="4" s="1"/>
  <c r="D15" i="4"/>
  <c r="E15" i="4" s="1"/>
  <c r="C15" i="4"/>
  <c r="F23" i="4" l="1"/>
  <c r="I130" i="4"/>
  <c r="E67" i="4"/>
  <c r="G90" i="4"/>
  <c r="E130" i="4"/>
  <c r="I90" i="4"/>
  <c r="E90" i="4"/>
  <c r="C23" i="4"/>
  <c r="I44" i="4"/>
  <c r="E110" i="4"/>
  <c r="G130" i="4"/>
  <c r="G103" i="4"/>
  <c r="F14" i="4"/>
  <c r="G14" i="4" s="1"/>
  <c r="G44" i="4"/>
  <c r="G21" i="4"/>
  <c r="E16" i="4"/>
  <c r="I16" i="4"/>
  <c r="G16" i="4"/>
  <c r="G59" i="4"/>
  <c r="D14" i="4"/>
  <c r="H14" i="4"/>
  <c r="D23" i="4" l="1"/>
  <c r="E23" i="4" s="1"/>
  <c r="E14" i="4"/>
  <c r="H23" i="4"/>
  <c r="I23" i="4" s="1"/>
  <c r="I14" i="4"/>
  <c r="G23" i="4"/>
  <c r="F133" i="3" l="1"/>
  <c r="G133" i="3" s="1"/>
  <c r="C133" i="3"/>
  <c r="I126" i="3"/>
  <c r="H126" i="3"/>
  <c r="H133" i="3" s="1"/>
  <c r="I133" i="3" s="1"/>
  <c r="F126" i="3"/>
  <c r="G126" i="3" s="1"/>
  <c r="E126" i="3"/>
  <c r="D126" i="3"/>
  <c r="D133" i="3" s="1"/>
  <c r="E133" i="3" s="1"/>
  <c r="C126" i="3"/>
  <c r="H115" i="3"/>
  <c r="D115" i="3"/>
  <c r="H108" i="3"/>
  <c r="I108" i="3" s="1"/>
  <c r="F108" i="3"/>
  <c r="F115" i="3" s="1"/>
  <c r="G115" i="3" s="1"/>
  <c r="D108" i="3"/>
  <c r="E108" i="3" s="1"/>
  <c r="C108" i="3"/>
  <c r="C115" i="3" s="1"/>
  <c r="F92" i="3"/>
  <c r="G92" i="3" s="1"/>
  <c r="I83" i="3"/>
  <c r="H83" i="3"/>
  <c r="H92" i="3" s="1"/>
  <c r="F83" i="3"/>
  <c r="G83" i="3" s="1"/>
  <c r="E83" i="3"/>
  <c r="D83" i="3"/>
  <c r="D92" i="3" s="1"/>
  <c r="E92" i="3" s="1"/>
  <c r="C83" i="3"/>
  <c r="C92" i="3" s="1"/>
  <c r="H69" i="3"/>
  <c r="D69" i="3"/>
  <c r="H61" i="3"/>
  <c r="F61" i="3"/>
  <c r="F69" i="3" s="1"/>
  <c r="D61" i="3"/>
  <c r="C61" i="3"/>
  <c r="C69" i="3" s="1"/>
  <c r="F46" i="3"/>
  <c r="G46" i="3" s="1"/>
  <c r="I38" i="3"/>
  <c r="H38" i="3"/>
  <c r="H46" i="3" s="1"/>
  <c r="F38" i="3"/>
  <c r="G38" i="3" s="1"/>
  <c r="E38" i="3"/>
  <c r="D38" i="3"/>
  <c r="D46" i="3" s="1"/>
  <c r="E46" i="3" s="1"/>
  <c r="C38" i="3"/>
  <c r="C46" i="3" s="1"/>
  <c r="H23" i="3"/>
  <c r="I23" i="3" s="1"/>
  <c r="F23" i="3"/>
  <c r="F25" i="3" s="1"/>
  <c r="G25" i="3" s="1"/>
  <c r="D23" i="3"/>
  <c r="E23" i="3" s="1"/>
  <c r="C23" i="3"/>
  <c r="C25" i="3" s="1"/>
  <c r="H22" i="3"/>
  <c r="I22" i="3" s="1"/>
  <c r="F22" i="3"/>
  <c r="G22" i="3" s="1"/>
  <c r="D22" i="3"/>
  <c r="E22" i="3" s="1"/>
  <c r="C22" i="3"/>
  <c r="I21" i="3"/>
  <c r="H21" i="3"/>
  <c r="F21" i="3"/>
  <c r="E21" i="3"/>
  <c r="D21" i="3"/>
  <c r="C21" i="3"/>
  <c r="G21" i="3" s="1"/>
  <c r="H20" i="3"/>
  <c r="I20" i="3" s="1"/>
  <c r="F20" i="3"/>
  <c r="G20" i="3" s="1"/>
  <c r="D20" i="3"/>
  <c r="E20" i="3" s="1"/>
  <c r="C20" i="3"/>
  <c r="H19" i="3"/>
  <c r="I19" i="3" s="1"/>
  <c r="F19" i="3"/>
  <c r="D19" i="3"/>
  <c r="E19" i="3" s="1"/>
  <c r="C19" i="3"/>
  <c r="G19" i="3" s="1"/>
  <c r="H18" i="3"/>
  <c r="I18" i="3" s="1"/>
  <c r="F18" i="3"/>
  <c r="F16" i="3" s="1"/>
  <c r="G16" i="3" s="1"/>
  <c r="D18" i="3"/>
  <c r="E18" i="3" s="1"/>
  <c r="C18" i="3"/>
  <c r="I17" i="3"/>
  <c r="H17" i="3"/>
  <c r="F17" i="3"/>
  <c r="E17" i="3"/>
  <c r="D17" i="3"/>
  <c r="C17" i="3"/>
  <c r="G17" i="3" s="1"/>
  <c r="H16" i="3"/>
  <c r="I16" i="3" s="1"/>
  <c r="D16" i="3"/>
  <c r="D25" i="3" s="1"/>
  <c r="E25" i="3" s="1"/>
  <c r="C16" i="3"/>
  <c r="E69" i="3" l="1"/>
  <c r="I46" i="3"/>
  <c r="I69" i="3"/>
  <c r="E115" i="3"/>
  <c r="G69" i="3"/>
  <c r="I92" i="3"/>
  <c r="I115" i="3"/>
  <c r="G23" i="3"/>
  <c r="H25" i="3"/>
  <c r="I25" i="3" s="1"/>
  <c r="G61" i="3"/>
  <c r="G108" i="3"/>
  <c r="E16" i="3"/>
  <c r="G18" i="3"/>
  <c r="E61" i="3"/>
  <c r="I61" i="3"/>
  <c r="H133" i="1" l="1"/>
  <c r="F133" i="1"/>
  <c r="D133" i="1"/>
  <c r="C133" i="1"/>
  <c r="H132" i="1"/>
  <c r="F132" i="1"/>
  <c r="D132" i="1"/>
  <c r="C132" i="1"/>
  <c r="H131" i="1"/>
  <c r="F131" i="1"/>
  <c r="D131" i="1"/>
  <c r="C131" i="1"/>
  <c r="H130" i="1"/>
  <c r="F130" i="1"/>
  <c r="D130" i="1"/>
  <c r="C130" i="1"/>
  <c r="H129" i="1"/>
  <c r="F129" i="1"/>
  <c r="D129" i="1"/>
  <c r="H128" i="1"/>
  <c r="F128" i="1"/>
  <c r="D128" i="1"/>
  <c r="C129" i="1"/>
  <c r="C128" i="1"/>
  <c r="H114" i="1"/>
  <c r="F114" i="1"/>
  <c r="D114" i="1"/>
  <c r="C114" i="1"/>
  <c r="H113" i="1"/>
  <c r="F113" i="1"/>
  <c r="D113" i="1"/>
  <c r="C113" i="1"/>
  <c r="H112" i="1"/>
  <c r="F112" i="1"/>
  <c r="D112" i="1"/>
  <c r="C112" i="1"/>
  <c r="C111" i="1"/>
  <c r="D111" i="1"/>
  <c r="F111" i="1"/>
  <c r="H111" i="1"/>
  <c r="H127" i="1" l="1"/>
  <c r="H135" i="1" s="1"/>
  <c r="F127" i="1"/>
  <c r="F135" i="1" s="1"/>
  <c r="C127" i="1"/>
  <c r="C135" i="1" s="1"/>
  <c r="D127" i="1" l="1"/>
  <c r="D135" i="1" s="1"/>
  <c r="E133" i="1"/>
  <c r="E132" i="1"/>
  <c r="I132" i="1"/>
  <c r="I129" i="1"/>
  <c r="H110" i="1"/>
  <c r="F110" i="1"/>
  <c r="D110" i="1"/>
  <c r="C110" i="1"/>
  <c r="H109" i="1"/>
  <c r="H108" i="1" s="1"/>
  <c r="H116" i="1" s="1"/>
  <c r="F109" i="1"/>
  <c r="F108" i="1" s="1"/>
  <c r="F116" i="1" s="1"/>
  <c r="D109" i="1"/>
  <c r="C109" i="1"/>
  <c r="H90" i="1"/>
  <c r="F90" i="1"/>
  <c r="D90" i="1"/>
  <c r="C90" i="1"/>
  <c r="H89" i="1"/>
  <c r="F89" i="1"/>
  <c r="D89" i="1"/>
  <c r="C89" i="1"/>
  <c r="H88" i="1"/>
  <c r="F88" i="1"/>
  <c r="D88" i="1"/>
  <c r="C88" i="1"/>
  <c r="H87" i="1"/>
  <c r="F87" i="1"/>
  <c r="D87" i="1"/>
  <c r="C87" i="1"/>
  <c r="H86" i="1"/>
  <c r="F86" i="1"/>
  <c r="D86" i="1"/>
  <c r="C86" i="1"/>
  <c r="H85" i="1"/>
  <c r="F85" i="1"/>
  <c r="D85" i="1"/>
  <c r="C85" i="1"/>
  <c r="H84" i="1"/>
  <c r="H83" i="1" s="1"/>
  <c r="F84" i="1"/>
  <c r="F83" i="1" s="1"/>
  <c r="D84" i="1"/>
  <c r="D83" i="1" s="1"/>
  <c r="C84" i="1"/>
  <c r="C83" i="1" s="1"/>
  <c r="H67" i="1"/>
  <c r="F67" i="1"/>
  <c r="D67" i="1"/>
  <c r="C67" i="1"/>
  <c r="H66" i="1"/>
  <c r="F66" i="1"/>
  <c r="D66" i="1"/>
  <c r="C66" i="1"/>
  <c r="H65" i="1"/>
  <c r="F65" i="1"/>
  <c r="D65" i="1"/>
  <c r="C65" i="1"/>
  <c r="H64" i="1"/>
  <c r="F64" i="1"/>
  <c r="D64" i="1"/>
  <c r="C64" i="1"/>
  <c r="H63" i="1"/>
  <c r="F63" i="1"/>
  <c r="D63" i="1"/>
  <c r="C63" i="1"/>
  <c r="H45" i="1"/>
  <c r="F45" i="1"/>
  <c r="D45" i="1"/>
  <c r="C45" i="1"/>
  <c r="H44" i="1"/>
  <c r="H22" i="1" s="1"/>
  <c r="F44" i="1"/>
  <c r="F22" i="1" s="1"/>
  <c r="D44" i="1"/>
  <c r="D22" i="1" s="1"/>
  <c r="C44" i="1"/>
  <c r="C22" i="1" s="1"/>
  <c r="H43" i="1"/>
  <c r="F43" i="1"/>
  <c r="D43" i="1"/>
  <c r="C43" i="1"/>
  <c r="H42" i="1"/>
  <c r="F42" i="1"/>
  <c r="D42" i="1"/>
  <c r="C42" i="1"/>
  <c r="H41" i="1"/>
  <c r="F41" i="1"/>
  <c r="D41" i="1"/>
  <c r="C41" i="1"/>
  <c r="D108" i="1" l="1"/>
  <c r="D116" i="1" s="1"/>
  <c r="C108" i="1"/>
  <c r="C116" i="1" s="1"/>
  <c r="C92" i="1"/>
  <c r="D92" i="1"/>
  <c r="F92" i="1"/>
  <c r="H92" i="1"/>
  <c r="G132" i="1"/>
  <c r="E22" i="1"/>
  <c r="G22" i="1"/>
  <c r="I22" i="1"/>
  <c r="G133" i="1"/>
  <c r="I133" i="1"/>
  <c r="I128" i="1"/>
  <c r="E129" i="1"/>
  <c r="G129" i="1"/>
  <c r="G128" i="1"/>
  <c r="E128" i="1"/>
  <c r="G130" i="1"/>
  <c r="G131" i="1"/>
  <c r="E130" i="1"/>
  <c r="E131" i="1"/>
  <c r="I130" i="1"/>
  <c r="I131" i="1"/>
  <c r="G113" i="1"/>
  <c r="E113" i="1"/>
  <c r="I113" i="1"/>
  <c r="E89" i="1"/>
  <c r="G89" i="1"/>
  <c r="I89" i="1"/>
  <c r="E44" i="1"/>
  <c r="G44" i="1"/>
  <c r="I44" i="1"/>
  <c r="D40" i="1" l="1"/>
  <c r="D39" i="1" s="1"/>
  <c r="D47" i="1" s="1"/>
  <c r="C40" i="1"/>
  <c r="C39" i="1" s="1"/>
  <c r="C47" i="1" s="1"/>
  <c r="F40" i="1"/>
  <c r="F39" i="1" s="1"/>
  <c r="F47" i="1" s="1"/>
  <c r="H40" i="1" l="1"/>
  <c r="H39" i="1" s="1"/>
  <c r="H47" i="1" s="1"/>
  <c r="G41" i="1" l="1"/>
  <c r="C17" i="1" l="1"/>
  <c r="H23" i="1" l="1"/>
  <c r="E90" i="1" l="1"/>
  <c r="E40" i="1"/>
  <c r="G40" i="1"/>
  <c r="D23" i="1"/>
  <c r="F21" i="1"/>
  <c r="H21" i="1"/>
  <c r="H20" i="1"/>
  <c r="H18" i="1"/>
  <c r="H17" i="1"/>
  <c r="F20" i="1"/>
  <c r="F19" i="1"/>
  <c r="F18" i="1"/>
  <c r="F17" i="1"/>
  <c r="D17" i="1"/>
  <c r="D18" i="1"/>
  <c r="D19" i="1"/>
  <c r="D20" i="1"/>
  <c r="D21" i="1"/>
  <c r="C23" i="1"/>
  <c r="C21" i="1"/>
  <c r="C19" i="1"/>
  <c r="C18" i="1"/>
  <c r="F62" i="1"/>
  <c r="D62" i="1"/>
  <c r="D69" i="1" s="1"/>
  <c r="C62" i="1"/>
  <c r="C69" i="1" s="1"/>
  <c r="I112" i="1"/>
  <c r="G112" i="1"/>
  <c r="E112" i="1"/>
  <c r="I88" i="1"/>
  <c r="G88" i="1"/>
  <c r="E88" i="1"/>
  <c r="I66" i="1"/>
  <c r="G66" i="1"/>
  <c r="E66" i="1"/>
  <c r="I43" i="1"/>
  <c r="G43" i="1"/>
  <c r="E43" i="1"/>
  <c r="I109" i="1"/>
  <c r="G90" i="1"/>
  <c r="G109" i="1"/>
  <c r="E84" i="1"/>
  <c r="G110" i="1"/>
  <c r="E114" i="1"/>
  <c r="E111" i="1"/>
  <c r="E109" i="1"/>
  <c r="G45" i="1"/>
  <c r="G67" i="1"/>
  <c r="I110" i="1"/>
  <c r="I84" i="1"/>
  <c r="E45" i="1"/>
  <c r="I114" i="1"/>
  <c r="G114" i="1"/>
  <c r="F23" i="1"/>
  <c r="I45" i="1"/>
  <c r="I90" i="1"/>
  <c r="E65" i="1"/>
  <c r="I67" i="1"/>
  <c r="G65" i="1"/>
  <c r="E86" i="1"/>
  <c r="G111" i="1"/>
  <c r="I111" i="1"/>
  <c r="I86" i="1"/>
  <c r="G84" i="1"/>
  <c r="E110" i="1"/>
  <c r="E67" i="1"/>
  <c r="G86" i="1"/>
  <c r="G85" i="1"/>
  <c r="E85" i="1"/>
  <c r="I63" i="1"/>
  <c r="E41" i="1"/>
  <c r="G63" i="1"/>
  <c r="E63" i="1"/>
  <c r="I85" i="1"/>
  <c r="E42" i="1"/>
  <c r="I41" i="1"/>
  <c r="G64" i="1"/>
  <c r="I42" i="1"/>
  <c r="E64" i="1"/>
  <c r="G42" i="1"/>
  <c r="I64" i="1"/>
  <c r="I40" i="1"/>
  <c r="I65" i="1"/>
  <c r="H62" i="1"/>
  <c r="H19" i="1"/>
  <c r="I23" i="1" l="1"/>
  <c r="D16" i="1"/>
  <c r="D25" i="1" s="1"/>
  <c r="F16" i="1"/>
  <c r="F25" i="1" s="1"/>
  <c r="H16" i="1"/>
  <c r="H25" i="1" s="1"/>
  <c r="E17" i="1"/>
  <c r="G17" i="1"/>
  <c r="I17" i="1"/>
  <c r="I19" i="1"/>
  <c r="G62" i="1"/>
  <c r="G23" i="1"/>
  <c r="E21" i="1"/>
  <c r="E108" i="1"/>
  <c r="F69" i="1"/>
  <c r="G69" i="1" s="1"/>
  <c r="G108" i="1"/>
  <c r="G127" i="1"/>
  <c r="E127" i="1"/>
  <c r="E23" i="1"/>
  <c r="G116" i="1"/>
  <c r="G21" i="1"/>
  <c r="E116" i="1"/>
  <c r="I108" i="1"/>
  <c r="I116" i="1"/>
  <c r="E19" i="1"/>
  <c r="G19" i="1"/>
  <c r="I18" i="1"/>
  <c r="E62" i="1"/>
  <c r="I62" i="1"/>
  <c r="E18" i="1"/>
  <c r="E39" i="1"/>
  <c r="I127" i="1"/>
  <c r="I135" i="1"/>
  <c r="G135" i="1"/>
  <c r="E135" i="1"/>
  <c r="G18" i="1"/>
  <c r="I21" i="1"/>
  <c r="H69" i="1"/>
  <c r="I69" i="1" s="1"/>
  <c r="E69" i="1"/>
  <c r="E47" i="1"/>
  <c r="G39" i="1"/>
  <c r="G47" i="1"/>
  <c r="I47" i="1"/>
  <c r="I39" i="1"/>
  <c r="E87" i="1"/>
  <c r="G87" i="1"/>
  <c r="I87" i="1"/>
  <c r="C20" i="1"/>
  <c r="E20" i="1" s="1"/>
  <c r="C16" i="1" l="1"/>
  <c r="C25" i="1" s="1"/>
  <c r="G92" i="1"/>
  <c r="E92" i="1"/>
  <c r="I92" i="1"/>
  <c r="E83" i="1"/>
  <c r="I83" i="1"/>
  <c r="I20" i="1"/>
  <c r="G20" i="1"/>
  <c r="G83" i="1"/>
  <c r="I16" i="1" l="1"/>
  <c r="G16" i="1"/>
  <c r="E16" i="1"/>
  <c r="G25" i="1" l="1"/>
  <c r="E25" i="1"/>
  <c r="I25" i="1"/>
</calcChain>
</file>

<file path=xl/sharedStrings.xml><?xml version="1.0" encoding="utf-8"?>
<sst xmlns="http://schemas.openxmlformats.org/spreadsheetml/2006/main" count="1979" uniqueCount="242">
  <si>
    <t>SECTOR JUSTICIA</t>
  </si>
  <si>
    <t>Descripción</t>
  </si>
  <si>
    <t>Apropiación Vigente</t>
  </si>
  <si>
    <t>Compromiso</t>
  </si>
  <si>
    <t>%</t>
  </si>
  <si>
    <t>Obligado</t>
  </si>
  <si>
    <t>Pagos</t>
  </si>
  <si>
    <t>Funcionamiento</t>
  </si>
  <si>
    <t>Gastos de Personal</t>
  </si>
  <si>
    <t>Gastos de Comercialización y operaciones</t>
  </si>
  <si>
    <t>Inversión</t>
  </si>
  <si>
    <t>Total</t>
  </si>
  <si>
    <t xml:space="preserve">% </t>
  </si>
  <si>
    <t>Adquisición de Bienes y Servicios</t>
  </si>
  <si>
    <t>Transferencias Corrientes</t>
  </si>
  <si>
    <t xml:space="preserve">Gastos por Tributos Multas Sanciones e Intereses de Mora 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</si>
  <si>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</si>
  <si>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</si>
  <si>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</si>
  <si>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</si>
  <si>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</si>
  <si>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</si>
  <si>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</si>
  <si>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</si>
  <si>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</si>
  <si>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</si>
  <si>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</si>
  <si>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</si>
  <si>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</si>
  <si>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</si>
  <si>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</si>
  <si>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</si>
  <si>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</si>
  <si>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</si>
  <si>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</si>
  <si>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</si>
  <si>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</si>
  <si>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</si>
  <si>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</si>
  <si>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</si>
  <si>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</si>
  <si>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</si>
  <si>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</si>
  <si>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</si>
  <si>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</si>
  <si>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</si>
  <si>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</si>
  <si>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</si>
  <si>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12-01-01</t>
  </si>
  <si>
    <t>MINISTERIO DE JUSTICIA Y DEL DERECHO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</si>
  <si>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</si>
  <si>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</si>
  <si>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</si>
  <si>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</si>
  <si>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</si>
  <si>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</si>
  <si>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</si>
  <si>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</si>
  <si>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</si>
  <si>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</si>
  <si>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</si>
  <si>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</si>
  <si>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</si>
  <si>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16</t>
  </si>
  <si>
    <t>A-03-03-01-028</t>
  </si>
  <si>
    <t>028</t>
  </si>
  <si>
    <t>FONDO PARA LA LUCHA CONTRA LAS DROGAS</t>
  </si>
  <si>
    <t>A-03-03-01-063</t>
  </si>
  <si>
    <t>063</t>
  </si>
  <si>
    <t>11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</si>
  <si>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</si>
  <si>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</si>
  <si>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</si>
  <si>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</si>
  <si>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A-03-03-01-999</t>
  </si>
  <si>
    <t>999</t>
  </si>
  <si>
    <t>OTRAS TRANSFERENCIAS - DISTRIBUCIÓN PREVIO CONCEPTO DGPPN</t>
  </si>
  <si>
    <t>SSF</t>
  </si>
  <si>
    <t>A-03-04-01-012</t>
  </si>
  <si>
    <t>04</t>
  </si>
  <si>
    <t>012</t>
  </si>
  <si>
    <t>ATENCIÓN INTEGRAL A LA POBLACIÓN DESPLAZADA EN CUMPLIMIENTO DE LA SENTENCIA T-025 DE 2004 (NO DE PENSIONES)</t>
  </si>
  <si>
    <t>A-03-04-02-012</t>
  </si>
  <si>
    <t>INCAPACIDADES Y LICENCIAS DE MATERNIDAD Y PATERNIDAD (NO DE PENSIONES)</t>
  </si>
  <si>
    <t>001</t>
  </si>
  <si>
    <t>A-08-01</t>
  </si>
  <si>
    <t>08</t>
  </si>
  <si>
    <t>IMPUESTOS</t>
  </si>
  <si>
    <t>A-08-04-01</t>
  </si>
  <si>
    <t>CUOTA DE FISCALIZACIÓN Y AUDITAJE</t>
  </si>
  <si>
    <t>C-1201-0800-2</t>
  </si>
  <si>
    <t>C</t>
  </si>
  <si>
    <t>1201</t>
  </si>
  <si>
    <t>0800</t>
  </si>
  <si>
    <t>2</t>
  </si>
  <si>
    <t>MEJORAMIENTO DE LA APLICACIÓN DEL PRINCIPIO DE SEGURIDAD JURÍDICA A NIVEL NACIONAL</t>
  </si>
  <si>
    <t>C-1202-0800-14</t>
  </si>
  <si>
    <t>1202</t>
  </si>
  <si>
    <t>14</t>
  </si>
  <si>
    <t>MEJORAMIENTO DEL ACCESO A LA JUSTICIA LOCAL Y RURAL A NIVEL NACIONAL</t>
  </si>
  <si>
    <t>C-1202-0800-15</t>
  </si>
  <si>
    <t>15</t>
  </si>
  <si>
    <t>FORTALECIMIENTO DE LA JUSTICIA CON ENFOQUE DIFERENCIAL A NIVEL NACIONAL</t>
  </si>
  <si>
    <t>C-1202-0800-16</t>
  </si>
  <si>
    <t>13</t>
  </si>
  <si>
    <t>AMPLIACIÓN DE CAPACIDADES PARA LA ARTICULACIÓN Y PROMOCIÓN DE LA JUSTICIA FORMAL A NIVEL NACIONAL</t>
  </si>
  <si>
    <t>C-1203-0800-4</t>
  </si>
  <si>
    <t>1203</t>
  </si>
  <si>
    <t>4</t>
  </si>
  <si>
    <t>DESARROLLO INTEGRAL DE LOS MÉTODOS DE RESOLUCIÓN DE CONFLICTOS A NIVEL NACIONAL</t>
  </si>
  <si>
    <t>C-1204-0800-5</t>
  </si>
  <si>
    <t>1204</t>
  </si>
  <si>
    <t>5</t>
  </si>
  <si>
    <t>FORTALECIMIENTO DE LA ARTICULACIÓN INSTITUCIONAL EN LA APLICACIÓN DE LOS MECANISMOS DE JUSTICIA TRANSICIONAL A NIVEL NACIONAL</t>
  </si>
  <si>
    <t>C-1207-0800-9</t>
  </si>
  <si>
    <t>1207</t>
  </si>
  <si>
    <t>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</si>
  <si>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</si>
  <si>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</si>
  <si>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</si>
  <si>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C-1299-0800-6</t>
  </si>
  <si>
    <t>1299</t>
  </si>
  <si>
    <t>6</t>
  </si>
  <si>
    <t>C-1299-0800-7</t>
  </si>
  <si>
    <t>7</t>
  </si>
  <si>
    <t>MEJORAMIENTO DE LA EFICIENCIA INSTITUCIONAL DEL MJD PARA EL FORTALECIMIENTO DEL ACCESO A LA JUSTICIA A NIVEL  NACIONAL</t>
  </si>
  <si>
    <t>C-1299-0800-8</t>
  </si>
  <si>
    <t>8</t>
  </si>
  <si>
    <t>FORTALECIMIENTO DE LA GESTIÓN TECNOLÓGICA CON ENFOQUE DE INVESTIGACIÓN, DESARROLLO E INNOVACIÓN PARA EL MEJORAMIENTO DEL ACCESO A LA JUSTICIA A NIVEL NACIONAL</t>
  </si>
  <si>
    <t>12-04-00</t>
  </si>
  <si>
    <t>SUPERINTENDENCIA DE NOTARIADO Y REGISTRO</t>
  </si>
  <si>
    <t>Propios</t>
  </si>
  <si>
    <t>20</t>
  </si>
  <si>
    <t>A-01-01-04</t>
  </si>
  <si>
    <t>OTROS GASTOS DE PERSONAL - DISTRIBUCIÓN PREVIO CONCEPTO DGPPN</t>
  </si>
  <si>
    <t>26</t>
  </si>
  <si>
    <t>A-01-02-01</t>
  </si>
  <si>
    <t>A-01-02-02</t>
  </si>
  <si>
    <t>A-01-02-03</t>
  </si>
  <si>
    <t>A-01-02-04</t>
  </si>
  <si>
    <t>21</t>
  </si>
  <si>
    <t>A-03-03-01-054</t>
  </si>
  <si>
    <t>054</t>
  </si>
  <si>
    <t>FONDO PARA LOS NOTARIOS DE INSUFICIENTES INGRESOS. DECRETO 1672 DE 1997</t>
  </si>
  <si>
    <t>A-03-04-02-001</t>
  </si>
  <si>
    <t>MESADAS PENSIONALES (DE PENSIONES)</t>
  </si>
  <si>
    <t>A-03-04-02-004</t>
  </si>
  <si>
    <t>004</t>
  </si>
  <si>
    <t>BONOS PENSIONALES (DE PENSIONES)</t>
  </si>
  <si>
    <t>A-03-04-02-014</t>
  </si>
  <si>
    <t>014</t>
  </si>
  <si>
    <t>A-03-04-02-089</t>
  </si>
  <si>
    <t>089</t>
  </si>
  <si>
    <t>C-1204-0800-2</t>
  </si>
  <si>
    <t>SANEAMIENTO Y FORMALIZACIÓN DE LA PROPIEDAD INMOBILIARIA A NIVEL NACIONAL EN EL POSCONFLICTO  NACIONAL</t>
  </si>
  <si>
    <t>C-1209-0800-11</t>
  </si>
  <si>
    <t>1209</t>
  </si>
  <si>
    <t>ACTUALIZACIÓN EN LINEA DE LAS BASES DE DATOS PARA EL CATASTRO MULTIPROPOSITO A NIVEL NACIONAL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</si>
  <si>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</si>
  <si>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</si>
  <si>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</si>
  <si>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</si>
  <si>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C-1299-0800-5</t>
  </si>
  <si>
    <t>IMPLEMENTACIÓN DE LOS SISTEMAS DE GESTIÓN DE LA SUPERINTENDENCIA DE NOTARIADO Y REGISTRO A NIVEL  NACIONAL</t>
  </si>
  <si>
    <t>FORTALECIMIENTO DEL MODELO DE GESTIÓN DE TECNOLOGÍAS DE LA INFORMACIÓN EN LA SUPERINTENDENCIA DE NOTARIADO Y REGISTRO A NIVEL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</si>
  <si>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</si>
  <si>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</si>
  <si>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</si>
  <si>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</si>
  <si>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</si>
  <si>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</si>
  <si>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</si>
  <si>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</si>
  <si>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</si>
  <si>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</si>
  <si>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</si>
  <si>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</si>
  <si>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</si>
  <si>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</si>
  <si>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05</t>
  </si>
  <si>
    <t>A-08-03</t>
  </si>
  <si>
    <t>TASAS Y DERECHOS ADMINISTRATIVOS</t>
  </si>
  <si>
    <t>A-08-05</t>
  </si>
  <si>
    <t>MULTAS, SANCIONES E INTERESES DE MORA</t>
  </si>
  <si>
    <t>C-1206-0800-6</t>
  </si>
  <si>
    <t>1206</t>
  </si>
  <si>
    <t>C-1206-0800-7</t>
  </si>
  <si>
    <t>C-1206-0800-10</t>
  </si>
  <si>
    <t>FORTALECIMIENTO EN LA PRESTACIÓN DEL SERVICIO DE FORMACIÓN VIRTUAL AL CUERPO DE CUSTODIA Y VIGILANCIA DEL INPEC A NIVEL NACIONAL</t>
  </si>
  <si>
    <t>12-10-00</t>
  </si>
  <si>
    <t>A-03-03-01-078</t>
  </si>
  <si>
    <t>078</t>
  </si>
  <si>
    <t>DEFENSA DE LOS INTERESES DEL ESTADO EN CONTROVERSIAS INTERNACIONALES</t>
  </si>
  <si>
    <t>C-1205-0800-3</t>
  </si>
  <si>
    <t>1205</t>
  </si>
  <si>
    <t>3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</si>
  <si>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</si>
  <si>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</si>
  <si>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</si>
  <si>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</si>
  <si>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</si>
  <si>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</si>
  <si>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</si>
  <si>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</si>
  <si>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CONSTRUCCIÓN  AMPLIACIÓN DE INFRAESTRUCTURA PARA GENERACIÓN DE CUPOS EN LOS ESTABLECIMIENTOS DE RECLUSIÓN DEL ORDEN -  NACIONAL</t>
  </si>
  <si>
    <t>FORTALECIMIENTO DE LA INFRAESTRUCTURA FÍSICA DE LOS ERON  A CARGO DEL INPEC -  NACIONAL</t>
  </si>
  <si>
    <t>C-1299-0800-3</t>
  </si>
  <si>
    <t>FORTALECIMIENTO EN LA APLICACIÓN DE LA GESTIÓN DOCUMENTAL   EN LA UNIDAD DE SERVICIOS PENITENCIARIOS Y CARCELARIOS  BOGOTÁ</t>
  </si>
  <si>
    <t>UNIDAD ADMINISTRATIVA ESPECIAL AGENCIA NACIONAL DE DEFENSA JURÍDICA DEL ESTADO</t>
  </si>
  <si>
    <t>A-02</t>
  </si>
  <si>
    <t>ADQUISICIÓN DE BIENES  Y SERVICIOS</t>
  </si>
  <si>
    <t>A-03-02-02</t>
  </si>
  <si>
    <t>A ORGANIZACIONES INTERNACIONALES</t>
  </si>
  <si>
    <t>A-03-10</t>
  </si>
  <si>
    <t>SENTENCIAS Y CONCILIACIONES</t>
  </si>
  <si>
    <t>B-10-04-01</t>
  </si>
  <si>
    <t>B</t>
  </si>
  <si>
    <t>APORTES AL FONDO DE CONTINGENCIAS</t>
  </si>
  <si>
    <t>C-1299-0800-9</t>
  </si>
  <si>
    <t>MEJORAMIENTO DE LA OFERTA DE SERVICIOS DE GESTION DOCUMENTAL DEL MINISTERIO DE JUSTICIA Y DEL DERECHO A NIVEL  NACIONAL</t>
  </si>
  <si>
    <t>C-1209-0800-15</t>
  </si>
  <si>
    <t>INTEGRACION DE LA INFORMACION REGISTRAL Y CATASTRAL DE LOS BIENES INMUEBLES EN EL MARCO DE CATASTRO MULTIPROPOSITO A NIVEL  NACIONAL</t>
  </si>
  <si>
    <t>FORTALECIMIENTO TECNOLOGICO HACIA LA TRANSFORMACION DIGITAL DE LA SNR A NIVEL   NACIONAL</t>
  </si>
  <si>
    <t>IMPLEMENTACION DEL SISTEMA DE GESTION DOCUMENTAL DE LA SNR A NIVEL   NACIONAL</t>
  </si>
  <si>
    <t>A-05</t>
  </si>
  <si>
    <t>GASTOS DE COMERCIALIZACIÓN Y PRODUCCIÓN</t>
  </si>
  <si>
    <t>C-1206-0800-11</t>
  </si>
  <si>
    <t>FORTALECIMIENTO DEL PROCESO DE RESOCIALIZACION EN LOS ERON A NIVEL  NACIONAL</t>
  </si>
  <si>
    <t>C-1206-0800-12</t>
  </si>
  <si>
    <t>12</t>
  </si>
  <si>
    <t>FORTALECIMIENTO DE LA INDUSTRIA PENITENCIARIA A NIVEL  NACIONAL</t>
  </si>
  <si>
    <t>MODERNIZACION INTEGRAL DE LAS CAPACIDADES TECNOLOGICAS DEL INPEC A NIVEL  NACIONAL</t>
  </si>
  <si>
    <t>MEJORAMIENTO TECNOLOGICO DE LA SEGURIDAD EN LOS ESTABLECIMIENTOS DE RECLUSION DEL ORDEN  NACIONAL</t>
  </si>
  <si>
    <t>Servicio de la Deuda</t>
  </si>
  <si>
    <t>PRESTACIONES ECONÓMICAS FONPRENOR - LEY 1668 DE 1997 (OTRAS PRESTACIONES DE JUBILACIÓN)</t>
  </si>
  <si>
    <t>AUXILIO FUNERARIO (OTRAS PRESTACIONES DE JUBILACIÓN)</t>
  </si>
  <si>
    <t>Enero-Diciembre</t>
  </si>
  <si>
    <t>Ejecución Presupuestal a 31 de Diciembre del 2022</t>
  </si>
  <si>
    <t>Ejecución Presupuestal a 31 de diciembre de 2023</t>
  </si>
  <si>
    <t>Ejecución Presupuestal a 31 de Diciembre de 2024</t>
  </si>
  <si>
    <t>Gastos de Comercialización y producción</t>
  </si>
  <si>
    <t>Ejecución Presupuestal a 28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</si>
</sst>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240A]&quot;$&quot;\ #,##0.00;\-&quot;$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2060"/>
      <name val="Century Gothic"/>
      <family val="2"/>
    </font>
    <font>
      <sz val="11"/>
      <name val="Century Gothic"/>
      <family val="2"/>
    </font>
    <font>
      <sz val="11"/>
      <color rgb="FF002060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sz val="18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8"/>
      <color rgb="FF000000"/>
      <name val="Times New Roman"/>
    </font>
    <font>
      <b/>
      <sz val="14"/>
      <name val="Century Gothic"/>
      <family val="2"/>
    </font>
    <font>
      <b/>
      <sz val="18"/>
      <color rgb="FF002060"/>
      <name val="Century Gothic"/>
      <family val="2"/>
    </font>
    <font>
      <b/>
      <sz val="14"/>
      <color theme="0"/>
      <name val="Century Gothic"/>
      <family val="2"/>
    </font>
    <font>
      <sz val="14"/>
      <name val="Century Gothic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38">
    <xf numFmtId="0" fontId="0" fillId="0" borderId="0" xfId="0"/>
    <xf numFmtId="0" fontId="4" fillId="0" borderId="0" xfId="2" applyFont="1"/>
    <xf numFmtId="0" fontId="0" fillId="0" borderId="0" xfId="0" applyAlignment="1">
      <alignment wrapText="1"/>
    </xf>
    <xf numFmtId="0" fontId="5" fillId="0" borderId="0" xfId="2" applyFont="1"/>
    <xf numFmtId="0" fontId="0" fillId="3" borderId="0" xfId="0" applyFill="1"/>
    <xf numFmtId="0" fontId="5" fillId="0" borderId="0" xfId="2" applyFont="1" applyAlignment="1">
      <alignment horizontal="center"/>
    </xf>
    <xf numFmtId="0" fontId="8" fillId="0" borderId="0" xfId="2" applyFont="1"/>
    <xf numFmtId="0" fontId="9" fillId="2" borderId="0" xfId="0" applyFont="1" applyFill="1" applyAlignment="1">
      <alignment horizontal="center" vertical="center"/>
    </xf>
    <xf numFmtId="0" fontId="5" fillId="0" borderId="0" xfId="0" applyFont="1"/>
    <xf numFmtId="10" fontId="0" fillId="0" borderId="0" xfId="1" applyNumberFormat="1" applyFont="1"/>
    <xf numFmtId="0" fontId="9" fillId="2" borderId="0" xfId="2" applyFont="1" applyFill="1" applyAlignment="1">
      <alignment horizontal="center" vertical="center" wrapText="1"/>
    </xf>
    <xf numFmtId="0" fontId="11" fillId="0" borderId="0" xfId="0" applyFont="1"/>
    <xf numFmtId="4" fontId="0" fillId="0" borderId="0" xfId="0" applyNumberFormat="1"/>
    <xf numFmtId="0" fontId="6" fillId="5" borderId="0" xfId="2" applyFont="1" applyFill="1"/>
    <xf numFmtId="4" fontId="6" fillId="5" borderId="0" xfId="2" applyNumberFormat="1" applyFont="1" applyFill="1"/>
    <xf numFmtId="10" fontId="6" fillId="5" borderId="0" xfId="2" applyNumberFormat="1" applyFont="1" applyFill="1" applyAlignment="1">
      <alignment horizontal="center"/>
    </xf>
    <xf numFmtId="0" fontId="7" fillId="4" borderId="0" xfId="2" applyFont="1" applyFill="1"/>
    <xf numFmtId="4" fontId="7" fillId="4" borderId="0" xfId="2" applyNumberFormat="1" applyFont="1" applyFill="1"/>
    <xf numFmtId="10" fontId="7" fillId="4" borderId="0" xfId="2" applyNumberFormat="1" applyFont="1" applyFill="1" applyAlignment="1">
      <alignment horizontal="center"/>
    </xf>
    <xf numFmtId="0" fontId="5" fillId="0" borderId="1" xfId="2" applyFont="1" applyBorder="1" applyAlignment="1">
      <alignment horizontal="left" vertical="center"/>
    </xf>
    <xf numFmtId="4" fontId="5" fillId="0" borderId="2" xfId="2" applyNumberFormat="1" applyFont="1" applyBorder="1"/>
    <xf numFmtId="10" fontId="5" fillId="0" borderId="2" xfId="2" applyNumberFormat="1" applyFont="1" applyBorder="1" applyAlignment="1">
      <alignment horizontal="center"/>
    </xf>
    <xf numFmtId="10" fontId="5" fillId="0" borderId="3" xfId="2" applyNumberFormat="1" applyFont="1" applyBorder="1" applyAlignment="1">
      <alignment horizontal="center"/>
    </xf>
    <xf numFmtId="0" fontId="5" fillId="0" borderId="4" xfId="2" applyFont="1" applyBorder="1" applyAlignment="1">
      <alignment horizontal="left" vertical="center"/>
    </xf>
    <xf numFmtId="4" fontId="5" fillId="0" borderId="5" xfId="2" applyNumberFormat="1" applyFont="1" applyBorder="1"/>
    <xf numFmtId="10" fontId="5" fillId="0" borderId="5" xfId="2" applyNumberFormat="1" applyFont="1" applyBorder="1" applyAlignment="1">
      <alignment horizontal="center"/>
    </xf>
    <xf numFmtId="10" fontId="5" fillId="0" borderId="6" xfId="2" applyNumberFormat="1" applyFont="1" applyBorder="1" applyAlignment="1">
      <alignment horizontal="center"/>
    </xf>
    <xf numFmtId="0" fontId="5" fillId="0" borderId="4" xfId="2" applyFont="1" applyBorder="1" applyAlignment="1">
      <alignment horizontal="left" vertical="center" wrapText="1"/>
    </xf>
    <xf numFmtId="10" fontId="5" fillId="0" borderId="5" xfId="1" applyNumberFormat="1" applyFont="1" applyFill="1" applyBorder="1" applyAlignment="1">
      <alignment horizontal="center"/>
    </xf>
    <xf numFmtId="10" fontId="5" fillId="0" borderId="6" xfId="1" applyNumberFormat="1" applyFont="1" applyFill="1" applyBorder="1" applyAlignment="1">
      <alignment horizontal="center"/>
    </xf>
    <xf numFmtId="0" fontId="5" fillId="0" borderId="7" xfId="2" applyFont="1" applyBorder="1" applyAlignment="1">
      <alignment horizontal="left" vertical="center" wrapText="1"/>
    </xf>
    <xf numFmtId="0" fontId="6" fillId="0" borderId="0" xfId="2" applyFont="1"/>
    <xf numFmtId="4" fontId="6" fillId="0" borderId="0" xfId="2" applyNumberFormat="1" applyFont="1"/>
    <xf numFmtId="10" fontId="6" fillId="0" borderId="0" xfId="2" applyNumberFormat="1" applyFont="1" applyAlignment="1">
      <alignment horizontal="center"/>
    </xf>
    <xf numFmtId="4" fontId="5" fillId="0" borderId="5" xfId="2" applyNumberFormat="1" applyFont="1" applyBorder="1" applyAlignment="1">
      <alignment vertical="center"/>
    </xf>
    <xf numFmtId="10" fontId="5" fillId="0" borderId="5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10" fontId="5" fillId="0" borderId="6" xfId="2" applyNumberFormat="1" applyFont="1" applyBorder="1" applyAlignment="1">
      <alignment horizontal="center" vertical="center"/>
    </xf>
    <xf numFmtId="9" fontId="5" fillId="0" borderId="5" xfId="2" applyNumberFormat="1" applyFont="1" applyBorder="1" applyAlignment="1">
      <alignment horizontal="center" vertical="center"/>
    </xf>
    <xf numFmtId="0" fontId="12" fillId="0" borderId="0" xfId="2" applyFont="1"/>
    <xf numFmtId="0" fontId="6" fillId="5" borderId="7" xfId="2" applyFont="1" applyFill="1" applyBorder="1" applyAlignment="1">
      <alignment horizontal="left" vertical="center" wrapText="1"/>
    </xf>
    <xf numFmtId="4" fontId="6" fillId="5" borderId="5" xfId="2" applyNumberFormat="1" applyFont="1" applyFill="1" applyBorder="1" applyAlignment="1">
      <alignment vertical="center"/>
    </xf>
    <xf numFmtId="10" fontId="6" fillId="5" borderId="5" xfId="1" applyNumberFormat="1" applyFont="1" applyFill="1" applyBorder="1" applyAlignment="1">
      <alignment horizontal="center" vertical="center"/>
    </xf>
    <xf numFmtId="10" fontId="6" fillId="5" borderId="6" xfId="1" applyNumberFormat="1" applyFont="1" applyFill="1" applyBorder="1" applyAlignment="1">
      <alignment horizontal="center" vertical="center"/>
    </xf>
    <xf numFmtId="10" fontId="6" fillId="5" borderId="5" xfId="2" applyNumberFormat="1" applyFont="1" applyFill="1" applyBorder="1" applyAlignment="1">
      <alignment horizontal="center" vertical="center"/>
    </xf>
    <xf numFmtId="9" fontId="6" fillId="5" borderId="5" xfId="2" applyNumberFormat="1" applyFont="1" applyFill="1" applyBorder="1" applyAlignment="1">
      <alignment horizontal="center" vertical="center"/>
    </xf>
    <xf numFmtId="10" fontId="6" fillId="5" borderId="6" xfId="2" applyNumberFormat="1" applyFont="1" applyFill="1" applyBorder="1" applyAlignment="1">
      <alignment horizontal="center" vertical="center"/>
    </xf>
    <xf numFmtId="164" fontId="6" fillId="5" borderId="0" xfId="2" applyNumberFormat="1" applyFont="1" applyFill="1"/>
    <xf numFmtId="164" fontId="5" fillId="0" borderId="2" xfId="2" applyNumberFormat="1" applyFont="1" applyBorder="1"/>
    <xf numFmtId="164" fontId="5" fillId="0" borderId="5" xfId="2" applyNumberFormat="1" applyFont="1" applyBorder="1"/>
    <xf numFmtId="164" fontId="5" fillId="0" borderId="5" xfId="2" applyNumberFormat="1" applyFont="1" applyBorder="1" applyAlignment="1">
      <alignment vertical="center"/>
    </xf>
    <xf numFmtId="164" fontId="6" fillId="5" borderId="5" xfId="2" applyNumberFormat="1" applyFont="1" applyFill="1" applyBorder="1" applyAlignment="1">
      <alignment vertical="center"/>
    </xf>
    <xf numFmtId="164" fontId="5" fillId="0" borderId="0" xfId="2" applyNumberFormat="1" applyFont="1"/>
    <xf numFmtId="164" fontId="7" fillId="4" borderId="0" xfId="2" applyNumberFormat="1" applyFont="1" applyFill="1"/>
    <xf numFmtId="3" fontId="6" fillId="5" borderId="0" xfId="2" applyNumberFormat="1" applyFont="1" applyFill="1"/>
    <xf numFmtId="3" fontId="5" fillId="0" borderId="2" xfId="2" applyNumberFormat="1" applyFont="1" applyBorder="1"/>
    <xf numFmtId="3" fontId="5" fillId="0" borderId="5" xfId="2" applyNumberFormat="1" applyFont="1" applyBorder="1"/>
    <xf numFmtId="3" fontId="5" fillId="0" borderId="5" xfId="2" applyNumberFormat="1" applyFont="1" applyBorder="1" applyAlignment="1">
      <alignment vertical="center"/>
    </xf>
    <xf numFmtId="3" fontId="6" fillId="5" borderId="5" xfId="2" applyNumberFormat="1" applyFont="1" applyFill="1" applyBorder="1" applyAlignment="1">
      <alignment vertical="center"/>
    </xf>
    <xf numFmtId="3" fontId="5" fillId="0" borderId="0" xfId="2" applyNumberFormat="1" applyFont="1"/>
    <xf numFmtId="3" fontId="7" fillId="4" borderId="0" xfId="2" applyNumberFormat="1" applyFont="1" applyFill="1"/>
    <xf numFmtId="4" fontId="5" fillId="0" borderId="2" xfId="2" applyNumberFormat="1" applyFont="1" applyBorder="1" applyAlignment="1">
      <alignment vertical="center"/>
    </xf>
    <xf numFmtId="10" fontId="5" fillId="0" borderId="2" xfId="2" applyNumberFormat="1" applyFont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left" vertical="center" wrapText="1" readingOrder="1"/>
    </xf>
    <xf numFmtId="0" fontId="14" fillId="0" borderId="8" xfId="0" applyFont="1" applyBorder="1" applyAlignment="1">
      <alignment vertical="center" wrapText="1" readingOrder="1"/>
    </xf>
    <xf numFmtId="165" fontId="14" fillId="0" borderId="8" xfId="0" applyNumberFormat="1" applyFont="1" applyBorder="1" applyAlignment="1">
      <alignment horizontal="right" vertical="center" wrapText="1" readingOrder="1"/>
    </xf>
    <xf numFmtId="0" fontId="3" fillId="0" borderId="0" xfId="2" applyFont="1" applyAlignment="1">
      <alignment horizontal="center"/>
    </xf>
    <xf numFmtId="0" fontId="10" fillId="2" borderId="0" xfId="0" applyFont="1" applyFill="1" applyAlignment="1">
      <alignment horizontal="center"/>
    </xf>
    <xf numFmtId="165" fontId="16" fillId="0" borderId="8" xfId="0" applyNumberFormat="1" applyFont="1" applyBorder="1" applyAlignment="1">
      <alignment horizontal="right" vertical="center" wrapText="1" readingOrder="1"/>
    </xf>
    <xf numFmtId="3" fontId="4" fillId="0" borderId="2" xfId="2" applyNumberFormat="1" applyFont="1" applyBorder="1"/>
    <xf numFmtId="3" fontId="4" fillId="0" borderId="5" xfId="2" applyNumberFormat="1" applyFont="1" applyBorder="1"/>
    <xf numFmtId="3" fontId="4" fillId="0" borderId="5" xfId="2" applyNumberFormat="1" applyFont="1" applyBorder="1" applyAlignment="1">
      <alignment vertical="center"/>
    </xf>
    <xf numFmtId="4" fontId="17" fillId="4" borderId="0" xfId="2" applyNumberFormat="1" applyFont="1" applyFill="1"/>
    <xf numFmtId="0" fontId="0" fillId="0" borderId="0" xfId="0" applyAlignment="1">
      <alignment vertical="center"/>
    </xf>
    <xf numFmtId="0" fontId="18" fillId="0" borderId="0" xfId="2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20" fillId="0" borderId="0" xfId="2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0" xfId="2" applyFont="1" applyAlignment="1">
      <alignment vertical="center"/>
    </xf>
    <xf numFmtId="0" fontId="6" fillId="5" borderId="0" xfId="2" applyFont="1" applyFill="1" applyAlignment="1">
      <alignment vertical="center"/>
    </xf>
    <xf numFmtId="3" fontId="6" fillId="5" borderId="0" xfId="2" applyNumberFormat="1" applyFont="1" applyFill="1" applyAlignment="1">
      <alignment vertical="center"/>
    </xf>
    <xf numFmtId="10" fontId="6" fillId="5" borderId="0" xfId="2" applyNumberFormat="1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0" borderId="0" xfId="0" applyNumberFormat="1" applyAlignment="1">
      <alignment vertical="center"/>
    </xf>
    <xf numFmtId="0" fontId="6" fillId="0" borderId="1" xfId="2" applyFont="1" applyBorder="1" applyAlignment="1">
      <alignment horizontal="left" vertical="center"/>
    </xf>
    <xf numFmtId="3" fontId="20" fillId="0" borderId="2" xfId="2" applyNumberFormat="1" applyFont="1" applyBorder="1" applyAlignment="1">
      <alignment vertical="center"/>
    </xf>
    <xf numFmtId="3" fontId="6" fillId="0" borderId="2" xfId="2" applyNumberFormat="1" applyFont="1" applyBorder="1" applyAlignment="1">
      <alignment vertical="center"/>
    </xf>
    <xf numFmtId="10" fontId="6" fillId="0" borderId="2" xfId="2" applyNumberFormat="1" applyFont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3" fontId="20" fillId="0" borderId="5" xfId="2" applyNumberFormat="1" applyFont="1" applyBorder="1" applyAlignment="1">
      <alignment vertical="center"/>
    </xf>
    <xf numFmtId="3" fontId="6" fillId="0" borderId="5" xfId="2" applyNumberFormat="1" applyFont="1" applyBorder="1" applyAlignment="1">
      <alignment vertical="center"/>
    </xf>
    <xf numFmtId="10" fontId="6" fillId="0" borderId="5" xfId="2" applyNumberFormat="1" applyFont="1" applyBorder="1" applyAlignment="1">
      <alignment horizontal="center" vertical="center"/>
    </xf>
    <xf numFmtId="10" fontId="6" fillId="0" borderId="6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 wrapText="1"/>
    </xf>
    <xf numFmtId="10" fontId="6" fillId="0" borderId="5" xfId="1" applyNumberFormat="1" applyFont="1" applyFill="1" applyBorder="1" applyAlignment="1">
      <alignment horizontal="center" vertical="center"/>
    </xf>
    <xf numFmtId="10" fontId="6" fillId="0" borderId="6" xfId="1" applyNumberFormat="1" applyFont="1" applyFill="1" applyBorder="1" applyAlignment="1">
      <alignment horizontal="center" vertical="center"/>
    </xf>
    <xf numFmtId="4" fontId="6" fillId="5" borderId="5" xfId="2" applyNumberFormat="1" applyFont="1" applyFill="1" applyBorder="1" applyAlignment="1">
      <alignment horizontal="right" vertical="center"/>
    </xf>
    <xf numFmtId="10" fontId="6" fillId="5" borderId="5" xfId="2" applyNumberFormat="1" applyFont="1" applyFill="1" applyBorder="1" applyAlignment="1">
      <alignment horizontal="right" vertical="center"/>
    </xf>
    <xf numFmtId="3" fontId="6" fillId="5" borderId="5" xfId="2" applyNumberFormat="1" applyFont="1" applyFill="1" applyBorder="1" applyAlignment="1">
      <alignment horizontal="right" vertical="center"/>
    </xf>
    <xf numFmtId="9" fontId="6" fillId="5" borderId="5" xfId="2" applyNumberFormat="1" applyFont="1" applyFill="1" applyBorder="1" applyAlignment="1">
      <alignment horizontal="right" vertical="center"/>
    </xf>
    <xf numFmtId="10" fontId="6" fillId="5" borderId="6" xfId="2" applyNumberFormat="1" applyFont="1" applyFill="1" applyBorder="1" applyAlignment="1">
      <alignment horizontal="right" vertical="center"/>
    </xf>
    <xf numFmtId="3" fontId="6" fillId="5" borderId="0" xfId="2" applyNumberFormat="1" applyFont="1" applyFill="1" applyAlignment="1">
      <alignment horizontal="right" vertical="center"/>
    </xf>
    <xf numFmtId="10" fontId="6" fillId="5" borderId="0" xfId="2" applyNumberFormat="1" applyFont="1" applyFill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7" fillId="4" borderId="0" xfId="2" applyFont="1" applyFill="1" applyAlignment="1">
      <alignment vertical="center"/>
    </xf>
    <xf numFmtId="3" fontId="7" fillId="4" borderId="0" xfId="2" applyNumberFormat="1" applyFont="1" applyFill="1" applyAlignment="1">
      <alignment horizontal="right" vertical="center"/>
    </xf>
    <xf numFmtId="10" fontId="7" fillId="4" borderId="0" xfId="2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4" fontId="6" fillId="5" borderId="0" xfId="2" applyNumberFormat="1" applyFont="1" applyFill="1" applyAlignment="1">
      <alignment vertical="center"/>
    </xf>
    <xf numFmtId="4" fontId="6" fillId="0" borderId="2" xfId="2" applyNumberFormat="1" applyFont="1" applyBorder="1" applyAlignment="1">
      <alignment vertical="center"/>
    </xf>
    <xf numFmtId="4" fontId="20" fillId="0" borderId="2" xfId="2" applyNumberFormat="1" applyFont="1" applyBorder="1" applyAlignment="1">
      <alignment vertical="center"/>
    </xf>
    <xf numFmtId="4" fontId="6" fillId="0" borderId="5" xfId="2" applyNumberFormat="1" applyFont="1" applyBorder="1" applyAlignment="1">
      <alignment vertical="center"/>
    </xf>
    <xf numFmtId="4" fontId="20" fillId="0" borderId="5" xfId="2" applyNumberFormat="1" applyFont="1" applyBorder="1" applyAlignment="1">
      <alignment vertical="center"/>
    </xf>
    <xf numFmtId="0" fontId="6" fillId="0" borderId="7" xfId="2" applyFont="1" applyBorder="1" applyAlignment="1">
      <alignment horizontal="left" vertical="center" wrapText="1"/>
    </xf>
    <xf numFmtId="9" fontId="6" fillId="0" borderId="5" xfId="2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2" applyFont="1" applyAlignment="1">
      <alignment horizontal="center" vertical="center"/>
    </xf>
    <xf numFmtId="4" fontId="17" fillId="4" borderId="0" xfId="2" applyNumberFormat="1" applyFont="1" applyFill="1" applyAlignment="1">
      <alignment vertical="center"/>
    </xf>
    <xf numFmtId="4" fontId="7" fillId="4" borderId="0" xfId="2" applyNumberFormat="1" applyFont="1" applyFill="1" applyAlignment="1">
      <alignment vertical="center"/>
    </xf>
    <xf numFmtId="10" fontId="7" fillId="4" borderId="0" xfId="2" applyNumberFormat="1" applyFont="1" applyFill="1" applyAlignment="1">
      <alignment horizontal="center" vertical="center"/>
    </xf>
    <xf numFmtId="10" fontId="0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9" fillId="2" borderId="0" xfId="2" applyFont="1" applyFill="1" applyAlignment="1">
      <alignment horizontal="center" vertical="center" wrapText="1"/>
    </xf>
    <xf numFmtId="4" fontId="6" fillId="0" borderId="0" xfId="2" applyNumberFormat="1" applyFont="1" applyAlignment="1">
      <alignment vertical="center"/>
    </xf>
    <xf numFmtId="10" fontId="6" fillId="0" borderId="0" xfId="2" applyNumberFormat="1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533399</xdr:colOff>
      <xdr:row>51</xdr:row>
      <xdr:rowOff>114299</xdr:rowOff>
    </xdr:from>
    <xdr:to>
      <xdr:col>2</xdr:col>
      <xdr:colOff>1084489</xdr:colOff>
      <xdr:row>57</xdr:row>
      <xdr:rowOff>142875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1295399" y="11029949"/>
          <a:ext cx="3495676" cy="1285876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9525</xdr:colOff>
      <xdr:row>74</xdr:row>
      <xdr:rowOff>28575</xdr:rowOff>
    </xdr:from>
    <xdr:to>
      <xdr:col>2</xdr:col>
      <xdr:colOff>1170214</xdr:colOff>
      <xdr:row>78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6163925"/>
          <a:ext cx="4105275" cy="847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302012</xdr:colOff>
      <xdr:row>98</xdr:row>
      <xdr:rowOff>92926</xdr:rowOff>
    </xdr:from>
    <xdr:to>
      <xdr:col>2</xdr:col>
      <xdr:colOff>1080277</xdr:colOff>
      <xdr:row>104</xdr:row>
      <xdr:rowOff>76333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2012" y="20560060"/>
          <a:ext cx="4042320" cy="1214688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136071</xdr:colOff>
      <xdr:row>118</xdr:row>
      <xdr:rowOff>176893</xdr:rowOff>
    </xdr:from>
    <xdr:to>
      <xdr:col>2</xdr:col>
      <xdr:colOff>636024</xdr:colOff>
      <xdr:row>122</xdr:row>
      <xdr:rowOff>2267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8071" y="24492857"/>
          <a:ext cx="3445900" cy="69396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30</xdr:row>
      <xdr:rowOff>134343</xdr:rowOff>
    </xdr:from>
    <xdr:to>
      <xdr:col>3</xdr:col>
      <xdr:colOff>9525</xdr:colOff>
      <xdr:row>34</xdr:row>
      <xdr:rowOff>136662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6116043"/>
          <a:ext cx="4210050" cy="878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1</xdr:row>
      <xdr:rowOff>95250</xdr:rowOff>
    </xdr:from>
    <xdr:to>
      <xdr:col>1</xdr:col>
      <xdr:colOff>1945822</xdr:colOff>
      <xdr:row>9</xdr:row>
      <xdr:rowOff>149679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61419"/>
        <a:stretch/>
      </xdr:blipFill>
      <xdr:spPr>
        <a:xfrm>
          <a:off x="1000126" y="285750"/>
          <a:ext cx="1707696" cy="1687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80381</xdr:colOff>
      <xdr:row>50</xdr:row>
      <xdr:rowOff>44604</xdr:rowOff>
    </xdr:from>
    <xdr:to>
      <xdr:col>2</xdr:col>
      <xdr:colOff>391585</xdr:colOff>
      <xdr:row>55</xdr:row>
      <xdr:rowOff>175232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353B3BB7-0364-40B5-A4D1-3A9CAB145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232781" y="10950729"/>
          <a:ext cx="3254429" cy="119742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446612</xdr:colOff>
      <xdr:row>29</xdr:row>
      <xdr:rowOff>79377</xdr:rowOff>
    </xdr:from>
    <xdr:ext cx="1855263" cy="684344"/>
    <xdr:pic>
      <xdr:nvPicPr>
        <xdr:cNvPr id="3" name="Imagen 2">
          <a:extLst>
            <a:ext uri="{FF2B5EF4-FFF2-40B4-BE49-F238E27FC236}">
              <a16:creationId xmlns:a16="http://schemas.microsoft.com/office/drawing/2014/main" id="{7F194415-9369-49AD-B2B9-1E512E3DD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012" y="6451602"/>
          <a:ext cx="1855263" cy="684344"/>
        </a:xfrm>
        <a:prstGeom prst="rect">
          <a:avLst/>
        </a:prstGeom>
      </xdr:spPr>
    </xdr:pic>
    <xdr:clientData/>
  </xdr:oneCellAnchor>
  <xdr:oneCellAnchor>
    <xdr:from>
      <xdr:col>1</xdr:col>
      <xdr:colOff>283482</xdr:colOff>
      <xdr:row>3</xdr:row>
      <xdr:rowOff>97518</xdr:rowOff>
    </xdr:from>
    <xdr:ext cx="1714500" cy="600075"/>
    <xdr:pic>
      <xdr:nvPicPr>
        <xdr:cNvPr id="4" name="Imagen 3">
          <a:extLst>
            <a:ext uri="{FF2B5EF4-FFF2-40B4-BE49-F238E27FC236}">
              <a16:creationId xmlns:a16="http://schemas.microsoft.com/office/drawing/2014/main" id="{1DE08F48-B2C6-4276-BBED-DCECC232D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882" y="669018"/>
          <a:ext cx="1714500" cy="600075"/>
        </a:xfrm>
        <a:prstGeom prst="rect">
          <a:avLst/>
        </a:prstGeom>
      </xdr:spPr>
    </xdr:pic>
    <xdr:clientData/>
  </xdr:oneCellAnchor>
  <xdr:twoCellAnchor editAs="oneCell">
    <xdr:from>
      <xdr:col>1</xdr:col>
      <xdr:colOff>1</xdr:colOff>
      <xdr:row>75</xdr:row>
      <xdr:rowOff>0</xdr:rowOff>
    </xdr:from>
    <xdr:to>
      <xdr:col>1</xdr:col>
      <xdr:colOff>1644197</xdr:colOff>
      <xdr:row>78</xdr:row>
      <xdr:rowOff>7834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17CF26-24D6-4A2F-BE3E-F60DA3452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401" y="16068675"/>
          <a:ext cx="1644196" cy="693634"/>
        </a:xfrm>
        <a:prstGeom prst="rect">
          <a:avLst/>
        </a:prstGeom>
      </xdr:spPr>
    </xdr:pic>
    <xdr:clientData/>
  </xdr:twoCellAnchor>
  <xdr:twoCellAnchor editAs="oneCell">
    <xdr:from>
      <xdr:col>1</xdr:col>
      <xdr:colOff>45357</xdr:colOff>
      <xdr:row>100</xdr:row>
      <xdr:rowOff>158750</xdr:rowOff>
    </xdr:from>
    <xdr:to>
      <xdr:col>1</xdr:col>
      <xdr:colOff>2335893</xdr:colOff>
      <xdr:row>103</xdr:row>
      <xdr:rowOff>137854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6CE1DC-04CD-469D-9FF7-256D26119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7757" y="21809075"/>
          <a:ext cx="2290536" cy="664904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117</xdr:row>
      <xdr:rowOff>22678</xdr:rowOff>
    </xdr:from>
    <xdr:to>
      <xdr:col>1</xdr:col>
      <xdr:colOff>2839394</xdr:colOff>
      <xdr:row>121</xdr:row>
      <xdr:rowOff>107562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7C66D6E-8634-46EC-8EA5-B448F8347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4453" y="25340128"/>
          <a:ext cx="2737341" cy="9611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80381</xdr:colOff>
      <xdr:row>48</xdr:row>
      <xdr:rowOff>44604</xdr:rowOff>
    </xdr:from>
    <xdr:to>
      <xdr:col>2</xdr:col>
      <xdr:colOff>391585</xdr:colOff>
      <xdr:row>53</xdr:row>
      <xdr:rowOff>175232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70252819-1359-4EE4-BFFD-1959C231A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232781" y="10655454"/>
          <a:ext cx="3254429" cy="119742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446612</xdr:colOff>
      <xdr:row>27</xdr:row>
      <xdr:rowOff>79377</xdr:rowOff>
    </xdr:from>
    <xdr:ext cx="1855263" cy="684344"/>
    <xdr:pic>
      <xdr:nvPicPr>
        <xdr:cNvPr id="3" name="Imagen 2">
          <a:extLst>
            <a:ext uri="{FF2B5EF4-FFF2-40B4-BE49-F238E27FC236}">
              <a16:creationId xmlns:a16="http://schemas.microsoft.com/office/drawing/2014/main" id="{145C6605-83C5-4364-B216-F718CFDFB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012" y="6156327"/>
          <a:ext cx="1855263" cy="684344"/>
        </a:xfrm>
        <a:prstGeom prst="rect">
          <a:avLst/>
        </a:prstGeom>
      </xdr:spPr>
    </xdr:pic>
    <xdr:clientData/>
  </xdr:oneCellAnchor>
  <xdr:twoCellAnchor editAs="oneCell">
    <xdr:from>
      <xdr:col>1</xdr:col>
      <xdr:colOff>1</xdr:colOff>
      <xdr:row>73</xdr:row>
      <xdr:rowOff>0</xdr:rowOff>
    </xdr:from>
    <xdr:to>
      <xdr:col>1</xdr:col>
      <xdr:colOff>1644197</xdr:colOff>
      <xdr:row>76</xdr:row>
      <xdr:rowOff>7833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9BDF29-D325-4B98-AED0-602673BB1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1" y="15773400"/>
          <a:ext cx="1644196" cy="693633"/>
        </a:xfrm>
        <a:prstGeom prst="rect">
          <a:avLst/>
        </a:prstGeom>
      </xdr:spPr>
    </xdr:pic>
    <xdr:clientData/>
  </xdr:twoCellAnchor>
  <xdr:twoCellAnchor editAs="oneCell">
    <xdr:from>
      <xdr:col>1</xdr:col>
      <xdr:colOff>45357</xdr:colOff>
      <xdr:row>95</xdr:row>
      <xdr:rowOff>158750</xdr:rowOff>
    </xdr:from>
    <xdr:to>
      <xdr:col>1</xdr:col>
      <xdr:colOff>2335893</xdr:colOff>
      <xdr:row>98</xdr:row>
      <xdr:rowOff>137855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2C1DBF-212B-4F1C-BAF1-BA1FB9723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7757" y="20951825"/>
          <a:ext cx="2290536" cy="664905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114</xdr:row>
      <xdr:rowOff>22678</xdr:rowOff>
    </xdr:from>
    <xdr:to>
      <xdr:col>1</xdr:col>
      <xdr:colOff>2839394</xdr:colOff>
      <xdr:row>118</xdr:row>
      <xdr:rowOff>107562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02FA288-1E00-41AB-9FE6-88442995F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453" y="24863878"/>
          <a:ext cx="2737341" cy="96118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171450</xdr:rowOff>
    </xdr:from>
    <xdr:to>
      <xdr:col>1</xdr:col>
      <xdr:colOff>2254250</xdr:colOff>
      <xdr:row>6</xdr:row>
      <xdr:rowOff>149860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EE6B4C-4061-4F41-B3A4-55A033F04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2197100" cy="1235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80381</xdr:colOff>
      <xdr:row>48</xdr:row>
      <xdr:rowOff>44604</xdr:rowOff>
    </xdr:from>
    <xdr:to>
      <xdr:col>2</xdr:col>
      <xdr:colOff>391585</xdr:colOff>
      <xdr:row>54</xdr:row>
      <xdr:rowOff>2050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F96294F4-7ED7-441C-A964-66177A9688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232781" y="10874529"/>
          <a:ext cx="3254429" cy="1195696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446612</xdr:colOff>
      <xdr:row>27</xdr:row>
      <xdr:rowOff>79377</xdr:rowOff>
    </xdr:from>
    <xdr:ext cx="1855263" cy="684344"/>
    <xdr:pic>
      <xdr:nvPicPr>
        <xdr:cNvPr id="3" name="Imagen 2">
          <a:extLst>
            <a:ext uri="{FF2B5EF4-FFF2-40B4-BE49-F238E27FC236}">
              <a16:creationId xmlns:a16="http://schemas.microsoft.com/office/drawing/2014/main" id="{672383A6-4E55-443D-81ED-1AC9DDF0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012" y="6223002"/>
          <a:ext cx="1855263" cy="684344"/>
        </a:xfrm>
        <a:prstGeom prst="rect">
          <a:avLst/>
        </a:prstGeom>
      </xdr:spPr>
    </xdr:pic>
    <xdr:clientData/>
  </xdr:oneCellAnchor>
  <xdr:twoCellAnchor editAs="oneCell">
    <xdr:from>
      <xdr:col>1</xdr:col>
      <xdr:colOff>1</xdr:colOff>
      <xdr:row>73</xdr:row>
      <xdr:rowOff>0</xdr:rowOff>
    </xdr:from>
    <xdr:to>
      <xdr:col>1</xdr:col>
      <xdr:colOff>1644197</xdr:colOff>
      <xdr:row>76</xdr:row>
      <xdr:rowOff>22264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D4FAB5-5712-400D-A7D1-56877995E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1" y="16202025"/>
          <a:ext cx="1644196" cy="689014"/>
        </a:xfrm>
        <a:prstGeom prst="rect">
          <a:avLst/>
        </a:prstGeom>
      </xdr:spPr>
    </xdr:pic>
    <xdr:clientData/>
  </xdr:twoCellAnchor>
  <xdr:twoCellAnchor editAs="oneCell">
    <xdr:from>
      <xdr:col>0</xdr:col>
      <xdr:colOff>146380</xdr:colOff>
      <xdr:row>94</xdr:row>
      <xdr:rowOff>50150</xdr:rowOff>
    </xdr:from>
    <xdr:to>
      <xdr:col>1</xdr:col>
      <xdr:colOff>2552100</xdr:colOff>
      <xdr:row>97</xdr:row>
      <xdr:rowOff>122309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E0F1CC-CD1F-427C-98A0-2B5CA6A0B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80" y="21176600"/>
          <a:ext cx="2558120" cy="73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113</xdr:row>
      <xdr:rowOff>117928</xdr:rowOff>
    </xdr:from>
    <xdr:to>
      <xdr:col>1</xdr:col>
      <xdr:colOff>2839394</xdr:colOff>
      <xdr:row>118</xdr:row>
      <xdr:rowOff>26744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D0874B7-256C-4ABD-8B4F-FA0C0DCD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453" y="25463953"/>
          <a:ext cx="2737341" cy="956566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1</xdr:row>
      <xdr:rowOff>55995</xdr:rowOff>
    </xdr:from>
    <xdr:to>
      <xdr:col>1</xdr:col>
      <xdr:colOff>2482272</xdr:colOff>
      <xdr:row>7</xdr:row>
      <xdr:rowOff>175406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176F0C-FC3A-4DA2-9D4C-52CBC8283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246495"/>
          <a:ext cx="2425123" cy="135766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7"/>
  <sheetViews>
    <sheetView showGridLines="0" topLeftCell="S122" workbookViewId="0">
      <selection sqref="A1:AA127"/>
    </sheetView>
  </sheetViews>
  <sheetFormatPr baseColWidth="10" defaultRowHeight="15" x14ac:dyDescent="0.25"/>
  <cols>
    <col min="1" max="1" width="13.42578125" style="40" customWidth="1"/>
    <col min="2" max="2" width="27" style="40" customWidth="1"/>
    <col min="3" max="3" width="12.28515625" style="40" bestFit="1" customWidth="1"/>
    <col min="4" max="4" width="9.7109375" style="40" bestFit="1" customWidth="1"/>
    <col min="5" max="6" width="9.140625" style="40" bestFit="1" customWidth="1"/>
    <col min="7" max="7" width="9" style="40" bestFit="1" customWidth="1"/>
    <col min="8" max="9" width="9.42578125" style="40" bestFit="1" customWidth="1"/>
    <col min="10" max="11" width="9.85546875" style="40" bestFit="1" customWidth="1"/>
    <col min="12" max="12" width="11.140625" style="40" bestFit="1" customWidth="1"/>
    <col min="13" max="13" width="12.140625" style="40" bestFit="1" customWidth="1"/>
    <col min="14" max="14" width="9" style="40" bestFit="1" customWidth="1"/>
    <col min="15" max="15" width="8.42578125" style="40" bestFit="1" customWidth="1"/>
    <col min="16" max="16" width="48.28515625" style="40" bestFit="1" customWidth="1"/>
    <col min="17" max="17" width="20.42578125" style="40" bestFit="1" customWidth="1"/>
    <col min="18" max="18" width="21.140625" style="40" bestFit="1" customWidth="1"/>
    <col min="19" max="19" width="18.85546875" style="40" bestFit="1" customWidth="1"/>
    <col min="20" max="20" width="20.42578125" style="40" bestFit="1" customWidth="1"/>
    <col min="21" max="21" width="20.140625" style="40" bestFit="1" customWidth="1"/>
    <col min="22" max="22" width="20.42578125" style="40" bestFit="1" customWidth="1"/>
    <col min="23" max="23" width="20.28515625" style="40" bestFit="1" customWidth="1"/>
    <col min="24" max="24" width="20.42578125" style="40" bestFit="1" customWidth="1"/>
    <col min="25" max="25" width="21.5703125" style="40" customWidth="1"/>
    <col min="26" max="26" width="20.42578125" style="40" bestFit="1" customWidth="1"/>
    <col min="27" max="27" width="22.5703125" style="40" customWidth="1"/>
    <col min="28" max="28" width="0" style="40" hidden="1" customWidth="1"/>
    <col min="29" max="29" width="6.42578125" style="40" customWidth="1"/>
    <col min="30" max="16384" width="11.42578125" style="40"/>
  </cols>
  <sheetData>
    <row r="1" spans="1:27" x14ac:dyDescent="0.25">
      <c r="A1" s="65" t="s">
        <v>16</v>
      </c>
      <c r="B1" s="65">
        <v>2022</v>
      </c>
      <c r="C1" s="66" t="s">
        <v>17</v>
      </c>
      <c r="D1" s="66" t="s">
        <v>17</v>
      </c>
      <c r="E1" s="66" t="s">
        <v>17</v>
      </c>
      <c r="F1" s="66" t="s">
        <v>17</v>
      </c>
      <c r="G1" s="66" t="s">
        <v>17</v>
      </c>
      <c r="H1" s="66" t="s">
        <v>17</v>
      </c>
      <c r="I1" s="66" t="s">
        <v>17</v>
      </c>
      <c r="J1" s="66" t="s">
        <v>17</v>
      </c>
      <c r="K1" s="66" t="s">
        <v>17</v>
      </c>
      <c r="L1" s="66" t="s">
        <v>17</v>
      </c>
      <c r="M1" s="66" t="s">
        <v>17</v>
      </c>
      <c r="N1" s="66" t="s">
        <v>17</v>
      </c>
      <c r="O1" s="66" t="s">
        <v>17</v>
      </c>
      <c r="P1" s="66" t="s">
        <v>17</v>
      </c>
      <c r="Q1" s="66" t="s">
        <v>17</v>
      </c>
      <c r="R1" s="66" t="s">
        <v>17</v>
      </c>
      <c r="S1" s="66" t="s">
        <v>17</v>
      </c>
      <c r="T1" s="66" t="s">
        <v>17</v>
      </c>
      <c r="U1" s="66" t="s">
        <v>17</v>
      </c>
      <c r="V1" s="66" t="s">
        <v>17</v>
      </c>
      <c r="W1" s="66" t="s">
        <v>17</v>
      </c>
      <c r="X1" s="66" t="s">
        <v>17</v>
      </c>
      <c r="Y1" s="66" t="s">
        <v>17</v>
      </c>
      <c r="Z1" s="66" t="s">
        <v>17</v>
      </c>
      <c r="AA1" s="66" t="s">
        <v>17</v>
      </c>
    </row>
    <row r="2" spans="1:27" x14ac:dyDescent="0.25">
      <c r="A2" s="65" t="s">
        <v>18</v>
      </c>
      <c r="B2" s="65" t="s">
        <v>19</v>
      </c>
      <c r="C2" s="66" t="s">
        <v>17</v>
      </c>
      <c r="D2" s="66" t="s">
        <v>17</v>
      </c>
      <c r="E2" s="66" t="s">
        <v>17</v>
      </c>
      <c r="F2" s="66" t="s">
        <v>17</v>
      </c>
      <c r="G2" s="66" t="s">
        <v>17</v>
      </c>
      <c r="H2" s="66" t="s">
        <v>17</v>
      </c>
      <c r="I2" s="66" t="s">
        <v>17</v>
      </c>
      <c r="J2" s="66" t="s">
        <v>17</v>
      </c>
      <c r="K2" s="66" t="s">
        <v>17</v>
      </c>
      <c r="L2" s="66" t="s">
        <v>17</v>
      </c>
      <c r="M2" s="66" t="s">
        <v>17</v>
      </c>
      <c r="N2" s="66" t="s">
        <v>17</v>
      </c>
      <c r="O2" s="66" t="s">
        <v>17</v>
      </c>
      <c r="P2" s="66" t="s">
        <v>17</v>
      </c>
      <c r="Q2" s="66" t="s">
        <v>17</v>
      </c>
      <c r="R2" s="66" t="s">
        <v>17</v>
      </c>
      <c r="S2" s="66" t="s">
        <v>17</v>
      </c>
      <c r="T2" s="66" t="s">
        <v>17</v>
      </c>
      <c r="U2" s="66" t="s">
        <v>17</v>
      </c>
      <c r="V2" s="66" t="s">
        <v>17</v>
      </c>
      <c r="W2" s="66" t="s">
        <v>17</v>
      </c>
      <c r="X2" s="66" t="s">
        <v>17</v>
      </c>
      <c r="Y2" s="66" t="s">
        <v>17</v>
      </c>
      <c r="Z2" s="66" t="s">
        <v>17</v>
      </c>
      <c r="AA2" s="66" t="s">
        <v>17</v>
      </c>
    </row>
    <row r="3" spans="1:27" x14ac:dyDescent="0.25">
      <c r="A3" s="65" t="s">
        <v>20</v>
      </c>
      <c r="B3" s="65" t="s">
        <v>236</v>
      </c>
      <c r="C3" s="66" t="s">
        <v>17</v>
      </c>
      <c r="D3" s="66" t="s">
        <v>17</v>
      </c>
      <c r="E3" s="66" t="s">
        <v>17</v>
      </c>
      <c r="F3" s="66" t="s">
        <v>17</v>
      </c>
      <c r="G3" s="66" t="s">
        <v>17</v>
      </c>
      <c r="H3" s="66" t="s">
        <v>17</v>
      </c>
      <c r="I3" s="66" t="s">
        <v>17</v>
      </c>
      <c r="J3" s="66" t="s">
        <v>17</v>
      </c>
      <c r="K3" s="66" t="s">
        <v>17</v>
      </c>
      <c r="L3" s="66" t="s">
        <v>17</v>
      </c>
      <c r="M3" s="66" t="s">
        <v>17</v>
      </c>
      <c r="N3" s="66" t="s">
        <v>17</v>
      </c>
      <c r="O3" s="66" t="s">
        <v>17</v>
      </c>
      <c r="P3" s="66" t="s">
        <v>17</v>
      </c>
      <c r="Q3" s="66" t="s">
        <v>17</v>
      </c>
      <c r="R3" s="66" t="s">
        <v>17</v>
      </c>
      <c r="S3" s="66" t="s">
        <v>17</v>
      </c>
      <c r="T3" s="66" t="s">
        <v>17</v>
      </c>
      <c r="U3" s="66" t="s">
        <v>17</v>
      </c>
      <c r="V3" s="66" t="s">
        <v>17</v>
      </c>
      <c r="W3" s="66" t="s">
        <v>17</v>
      </c>
      <c r="X3" s="66" t="s">
        <v>17</v>
      </c>
      <c r="Y3" s="66" t="s">
        <v>17</v>
      </c>
      <c r="Z3" s="66" t="s">
        <v>17</v>
      </c>
      <c r="AA3" s="66" t="s">
        <v>17</v>
      </c>
    </row>
    <row r="4" spans="1:27" ht="24" x14ac:dyDescent="0.25">
      <c r="A4" s="65" t="s">
        <v>21</v>
      </c>
      <c r="B4" s="65" t="s">
        <v>22</v>
      </c>
      <c r="C4" s="65" t="s">
        <v>23</v>
      </c>
      <c r="D4" s="65" t="s">
        <v>24</v>
      </c>
      <c r="E4" s="65" t="s">
        <v>25</v>
      </c>
      <c r="F4" s="65" t="s">
        <v>26</v>
      </c>
      <c r="G4" s="65" t="s">
        <v>27</v>
      </c>
      <c r="H4" s="65" t="s">
        <v>28</v>
      </c>
      <c r="I4" s="65" t="s">
        <v>29</v>
      </c>
      <c r="J4" s="65" t="s">
        <v>30</v>
      </c>
      <c r="K4" s="65" t="s">
        <v>31</v>
      </c>
      <c r="L4" s="65" t="s">
        <v>32</v>
      </c>
      <c r="M4" s="65" t="s">
        <v>33</v>
      </c>
      <c r="N4" s="65" t="s">
        <v>34</v>
      </c>
      <c r="O4" s="65" t="s">
        <v>35</v>
      </c>
      <c r="P4" s="65" t="s">
        <v>36</v>
      </c>
      <c r="Q4" s="65" t="s">
        <v>37</v>
      </c>
      <c r="R4" s="65" t="s">
        <v>38</v>
      </c>
      <c r="S4" s="65" t="s">
        <v>39</v>
      </c>
      <c r="T4" s="65" t="s">
        <v>40</v>
      </c>
      <c r="U4" s="65" t="s">
        <v>41</v>
      </c>
      <c r="V4" s="65" t="s">
        <v>42</v>
      </c>
      <c r="W4" s="65" t="s">
        <v>43</v>
      </c>
      <c r="X4" s="65" t="s">
        <v>44</v>
      </c>
      <c r="Y4" s="65" t="s">
        <v>45</v>
      </c>
      <c r="Z4" s="65" t="s">
        <v>46</v>
      </c>
      <c r="AA4" s="65" t="s">
        <v>47</v>
      </c>
    </row>
    <row r="5" spans="1:27" ht="22.5" x14ac:dyDescent="0.25">
      <c r="A5" s="67" t="s">
        <v>48</v>
      </c>
      <c r="B5" s="68" t="s">
        <v>49</v>
      </c>
      <c r="C5" s="69" t="s">
        <v>50</v>
      </c>
      <c r="D5" s="67" t="s">
        <v>51</v>
      </c>
      <c r="E5" s="67" t="s">
        <v>52</v>
      </c>
      <c r="F5" s="67" t="s">
        <v>52</v>
      </c>
      <c r="G5" s="67" t="s">
        <v>52</v>
      </c>
      <c r="H5" s="67"/>
      <c r="I5" s="67"/>
      <c r="J5" s="67"/>
      <c r="K5" s="67"/>
      <c r="L5" s="67"/>
      <c r="M5" s="67" t="s">
        <v>53</v>
      </c>
      <c r="N5" s="67" t="s">
        <v>54</v>
      </c>
      <c r="O5" s="67" t="s">
        <v>55</v>
      </c>
      <c r="P5" s="68" t="s">
        <v>56</v>
      </c>
      <c r="Q5" s="70">
        <v>23809600000</v>
      </c>
      <c r="R5" s="70">
        <v>416391486</v>
      </c>
      <c r="S5" s="70">
        <v>0</v>
      </c>
      <c r="T5" s="70">
        <v>24225991486</v>
      </c>
      <c r="U5" s="70">
        <v>0</v>
      </c>
      <c r="V5" s="70">
        <v>23188681415.57</v>
      </c>
      <c r="W5" s="70">
        <v>1037310070.4299999</v>
      </c>
      <c r="X5" s="70">
        <v>23188681415.57</v>
      </c>
      <c r="Y5" s="70">
        <v>23183460945.57</v>
      </c>
      <c r="Z5" s="70">
        <v>23146221142.57</v>
      </c>
      <c r="AA5" s="70">
        <v>23146221142.57</v>
      </c>
    </row>
    <row r="6" spans="1:27" ht="22.5" x14ac:dyDescent="0.25">
      <c r="A6" s="67" t="s">
        <v>48</v>
      </c>
      <c r="B6" s="68" t="s">
        <v>49</v>
      </c>
      <c r="C6" s="69" t="s">
        <v>57</v>
      </c>
      <c r="D6" s="67" t="s">
        <v>51</v>
      </c>
      <c r="E6" s="67" t="s">
        <v>52</v>
      </c>
      <c r="F6" s="67" t="s">
        <v>52</v>
      </c>
      <c r="G6" s="67" t="s">
        <v>58</v>
      </c>
      <c r="H6" s="67"/>
      <c r="I6" s="67"/>
      <c r="J6" s="67"/>
      <c r="K6" s="67"/>
      <c r="L6" s="67"/>
      <c r="M6" s="67" t="s">
        <v>53</v>
      </c>
      <c r="N6" s="67" t="s">
        <v>54</v>
      </c>
      <c r="O6" s="67" t="s">
        <v>55</v>
      </c>
      <c r="P6" s="68" t="s">
        <v>59</v>
      </c>
      <c r="Q6" s="70">
        <v>8492400000</v>
      </c>
      <c r="R6" s="70">
        <v>208596055</v>
      </c>
      <c r="S6" s="70">
        <v>0</v>
      </c>
      <c r="T6" s="70">
        <v>8700996055</v>
      </c>
      <c r="U6" s="70">
        <v>0</v>
      </c>
      <c r="V6" s="70">
        <v>8295785027</v>
      </c>
      <c r="W6" s="70">
        <v>405211028</v>
      </c>
      <c r="X6" s="70">
        <v>8295785027</v>
      </c>
      <c r="Y6" s="70">
        <v>8295785027</v>
      </c>
      <c r="Z6" s="70">
        <v>8295785027</v>
      </c>
      <c r="AA6" s="70">
        <v>8295785027</v>
      </c>
    </row>
    <row r="7" spans="1:27" ht="22.5" x14ac:dyDescent="0.25">
      <c r="A7" s="67" t="s">
        <v>48</v>
      </c>
      <c r="B7" s="68" t="s">
        <v>49</v>
      </c>
      <c r="C7" s="69" t="s">
        <v>60</v>
      </c>
      <c r="D7" s="67" t="s">
        <v>51</v>
      </c>
      <c r="E7" s="67" t="s">
        <v>52</v>
      </c>
      <c r="F7" s="67" t="s">
        <v>52</v>
      </c>
      <c r="G7" s="67" t="s">
        <v>61</v>
      </c>
      <c r="H7" s="67"/>
      <c r="I7" s="67"/>
      <c r="J7" s="67"/>
      <c r="K7" s="67"/>
      <c r="L7" s="67"/>
      <c r="M7" s="67" t="s">
        <v>53</v>
      </c>
      <c r="N7" s="67" t="s">
        <v>54</v>
      </c>
      <c r="O7" s="67" t="s">
        <v>55</v>
      </c>
      <c r="P7" s="68" t="s">
        <v>62</v>
      </c>
      <c r="Q7" s="70">
        <v>3110900000</v>
      </c>
      <c r="R7" s="70">
        <v>1774740474</v>
      </c>
      <c r="S7" s="70">
        <v>0</v>
      </c>
      <c r="T7" s="70">
        <v>4885640474</v>
      </c>
      <c r="U7" s="70">
        <v>0</v>
      </c>
      <c r="V7" s="70">
        <v>4048149470</v>
      </c>
      <c r="W7" s="70">
        <v>837491004</v>
      </c>
      <c r="X7" s="70">
        <v>4048149470</v>
      </c>
      <c r="Y7" s="70">
        <v>4043410808</v>
      </c>
      <c r="Z7" s="70">
        <v>4040223379</v>
      </c>
      <c r="AA7" s="70">
        <v>4040223379</v>
      </c>
    </row>
    <row r="8" spans="1:27" ht="22.5" x14ac:dyDescent="0.25">
      <c r="A8" s="67" t="s">
        <v>48</v>
      </c>
      <c r="B8" s="68" t="s">
        <v>49</v>
      </c>
      <c r="C8" s="69" t="s">
        <v>209</v>
      </c>
      <c r="D8" s="67" t="s">
        <v>51</v>
      </c>
      <c r="E8" s="67" t="s">
        <v>58</v>
      </c>
      <c r="F8" s="67"/>
      <c r="G8" s="67"/>
      <c r="H8" s="67"/>
      <c r="I8" s="67"/>
      <c r="J8" s="67"/>
      <c r="K8" s="67"/>
      <c r="L8" s="67"/>
      <c r="M8" s="67" t="s">
        <v>53</v>
      </c>
      <c r="N8" s="67" t="s">
        <v>54</v>
      </c>
      <c r="O8" s="67" t="s">
        <v>55</v>
      </c>
      <c r="P8" s="68" t="s">
        <v>210</v>
      </c>
      <c r="Q8" s="70">
        <v>31378100000</v>
      </c>
      <c r="R8" s="70">
        <v>0</v>
      </c>
      <c r="S8" s="70">
        <v>196560000</v>
      </c>
      <c r="T8" s="70">
        <v>31181540000</v>
      </c>
      <c r="U8" s="70">
        <v>0</v>
      </c>
      <c r="V8" s="70">
        <v>22906243975.619999</v>
      </c>
      <c r="W8" s="70">
        <v>8275296024.3800001</v>
      </c>
      <c r="X8" s="70">
        <v>22906243975.619999</v>
      </c>
      <c r="Y8" s="70">
        <v>19993107210.049999</v>
      </c>
      <c r="Z8" s="70">
        <v>19168890174.169998</v>
      </c>
      <c r="AA8" s="70">
        <v>19168890174.169998</v>
      </c>
    </row>
    <row r="9" spans="1:27" ht="22.5" x14ac:dyDescent="0.25">
      <c r="A9" s="67" t="s">
        <v>48</v>
      </c>
      <c r="B9" s="68" t="s">
        <v>49</v>
      </c>
      <c r="C9" s="69" t="s">
        <v>209</v>
      </c>
      <c r="D9" s="67" t="s">
        <v>51</v>
      </c>
      <c r="E9" s="67" t="s">
        <v>58</v>
      </c>
      <c r="F9" s="67"/>
      <c r="G9" s="67"/>
      <c r="H9" s="67"/>
      <c r="I9" s="67"/>
      <c r="J9" s="67"/>
      <c r="K9" s="67"/>
      <c r="L9" s="67"/>
      <c r="M9" s="67" t="s">
        <v>53</v>
      </c>
      <c r="N9" s="67" t="s">
        <v>63</v>
      </c>
      <c r="O9" s="67" t="s">
        <v>55</v>
      </c>
      <c r="P9" s="68" t="s">
        <v>210</v>
      </c>
      <c r="Q9" s="70">
        <v>2682500000</v>
      </c>
      <c r="R9" s="70">
        <v>0</v>
      </c>
      <c r="S9" s="70">
        <v>0</v>
      </c>
      <c r="T9" s="70">
        <v>2682500000</v>
      </c>
      <c r="U9" s="70">
        <v>0</v>
      </c>
      <c r="V9" s="70">
        <v>2184565269</v>
      </c>
      <c r="W9" s="70">
        <v>497934731</v>
      </c>
      <c r="X9" s="70">
        <v>2184565269</v>
      </c>
      <c r="Y9" s="70">
        <v>2153899406</v>
      </c>
      <c r="Z9" s="70">
        <v>2153899406</v>
      </c>
      <c r="AA9" s="70">
        <v>2153899406</v>
      </c>
    </row>
    <row r="10" spans="1:27" ht="22.5" x14ac:dyDescent="0.25">
      <c r="A10" s="67" t="s">
        <v>48</v>
      </c>
      <c r="B10" s="68" t="s">
        <v>49</v>
      </c>
      <c r="C10" s="69" t="s">
        <v>211</v>
      </c>
      <c r="D10" s="67" t="s">
        <v>51</v>
      </c>
      <c r="E10" s="67" t="s">
        <v>61</v>
      </c>
      <c r="F10" s="67" t="s">
        <v>58</v>
      </c>
      <c r="G10" s="67" t="s">
        <v>58</v>
      </c>
      <c r="H10" s="67"/>
      <c r="I10" s="67"/>
      <c r="J10" s="67"/>
      <c r="K10" s="67"/>
      <c r="L10" s="67"/>
      <c r="M10" s="67" t="s">
        <v>53</v>
      </c>
      <c r="N10" s="67" t="s">
        <v>54</v>
      </c>
      <c r="O10" s="67" t="s">
        <v>55</v>
      </c>
      <c r="P10" s="68" t="s">
        <v>212</v>
      </c>
      <c r="Q10" s="70">
        <v>761100000</v>
      </c>
      <c r="R10" s="70">
        <v>196560000</v>
      </c>
      <c r="S10" s="70">
        <v>0</v>
      </c>
      <c r="T10" s="70">
        <v>957660000</v>
      </c>
      <c r="U10" s="70">
        <v>0</v>
      </c>
      <c r="V10" s="70">
        <v>920410920.89999998</v>
      </c>
      <c r="W10" s="70">
        <v>37249079.100000001</v>
      </c>
      <c r="X10" s="70">
        <v>920410920.89999998</v>
      </c>
      <c r="Y10" s="70">
        <v>920410920.89999998</v>
      </c>
      <c r="Z10" s="70">
        <v>920410920.89999998</v>
      </c>
      <c r="AA10" s="70">
        <v>920410920.89999998</v>
      </c>
    </row>
    <row r="11" spans="1:27" ht="22.5" x14ac:dyDescent="0.25">
      <c r="A11" s="67" t="s">
        <v>48</v>
      </c>
      <c r="B11" s="68" t="s">
        <v>49</v>
      </c>
      <c r="C11" s="69" t="s">
        <v>64</v>
      </c>
      <c r="D11" s="67" t="s">
        <v>51</v>
      </c>
      <c r="E11" s="67" t="s">
        <v>61</v>
      </c>
      <c r="F11" s="67" t="s">
        <v>61</v>
      </c>
      <c r="G11" s="67" t="s">
        <v>52</v>
      </c>
      <c r="H11" s="67" t="s">
        <v>65</v>
      </c>
      <c r="I11" s="67"/>
      <c r="J11" s="67"/>
      <c r="K11" s="67"/>
      <c r="L11" s="67"/>
      <c r="M11" s="67" t="s">
        <v>53</v>
      </c>
      <c r="N11" s="67" t="s">
        <v>54</v>
      </c>
      <c r="O11" s="67" t="s">
        <v>55</v>
      </c>
      <c r="P11" s="68" t="s">
        <v>66</v>
      </c>
      <c r="Q11" s="70">
        <v>11011100000</v>
      </c>
      <c r="R11" s="70">
        <v>0</v>
      </c>
      <c r="S11" s="70">
        <v>0</v>
      </c>
      <c r="T11" s="70">
        <v>11011100000</v>
      </c>
      <c r="U11" s="70">
        <v>0</v>
      </c>
      <c r="V11" s="70">
        <v>10087492485</v>
      </c>
      <c r="W11" s="70">
        <v>923607515</v>
      </c>
      <c r="X11" s="70">
        <v>10087492485</v>
      </c>
      <c r="Y11" s="70">
        <v>9933566199.9300003</v>
      </c>
      <c r="Z11" s="70">
        <v>9932708799.9300003</v>
      </c>
      <c r="AA11" s="70">
        <v>9932708799.9300003</v>
      </c>
    </row>
    <row r="12" spans="1:27" ht="22.5" x14ac:dyDescent="0.25">
      <c r="A12" s="67" t="s">
        <v>48</v>
      </c>
      <c r="B12" s="68" t="s">
        <v>49</v>
      </c>
      <c r="C12" s="69" t="s">
        <v>67</v>
      </c>
      <c r="D12" s="67" t="s">
        <v>51</v>
      </c>
      <c r="E12" s="67" t="s">
        <v>61</v>
      </c>
      <c r="F12" s="67" t="s">
        <v>61</v>
      </c>
      <c r="G12" s="67" t="s">
        <v>52</v>
      </c>
      <c r="H12" s="67" t="s">
        <v>68</v>
      </c>
      <c r="I12" s="67"/>
      <c r="J12" s="67"/>
      <c r="K12" s="67"/>
      <c r="L12" s="67"/>
      <c r="M12" s="67" t="s">
        <v>53</v>
      </c>
      <c r="N12" s="67" t="s">
        <v>69</v>
      </c>
      <c r="O12" s="67" t="s">
        <v>55</v>
      </c>
      <c r="P12" s="68" t="s">
        <v>70</v>
      </c>
      <c r="Q12" s="70">
        <v>26168000000</v>
      </c>
      <c r="R12" s="70">
        <v>0</v>
      </c>
      <c r="S12" s="70">
        <v>0</v>
      </c>
      <c r="T12" s="70">
        <v>26168000000</v>
      </c>
      <c r="U12" s="70">
        <v>0</v>
      </c>
      <c r="V12" s="70">
        <v>6055906500</v>
      </c>
      <c r="W12" s="70">
        <v>20112093500</v>
      </c>
      <c r="X12" s="70">
        <v>6055906500</v>
      </c>
      <c r="Y12" s="70">
        <v>4535534550</v>
      </c>
      <c r="Z12" s="70">
        <v>3595844550</v>
      </c>
      <c r="AA12" s="70">
        <v>3595844550</v>
      </c>
    </row>
    <row r="13" spans="1:27" ht="33.75" x14ac:dyDescent="0.25">
      <c r="A13" s="67" t="s">
        <v>48</v>
      </c>
      <c r="B13" s="68" t="s">
        <v>49</v>
      </c>
      <c r="C13" s="69" t="s">
        <v>71</v>
      </c>
      <c r="D13" s="67" t="s">
        <v>51</v>
      </c>
      <c r="E13" s="67" t="s">
        <v>61</v>
      </c>
      <c r="F13" s="67" t="s">
        <v>61</v>
      </c>
      <c r="G13" s="67" t="s">
        <v>52</v>
      </c>
      <c r="H13" s="67" t="s">
        <v>72</v>
      </c>
      <c r="I13" s="67"/>
      <c r="J13" s="67"/>
      <c r="K13" s="67"/>
      <c r="L13" s="67"/>
      <c r="M13" s="67" t="s">
        <v>53</v>
      </c>
      <c r="N13" s="67" t="s">
        <v>54</v>
      </c>
      <c r="O13" s="67" t="s">
        <v>55</v>
      </c>
      <c r="P13" s="68" t="s">
        <v>73</v>
      </c>
      <c r="Q13" s="70">
        <v>271500000</v>
      </c>
      <c r="R13" s="70">
        <v>0</v>
      </c>
      <c r="S13" s="70">
        <v>0</v>
      </c>
      <c r="T13" s="70">
        <v>271500000</v>
      </c>
      <c r="U13" s="70">
        <v>0</v>
      </c>
      <c r="V13" s="70">
        <v>0</v>
      </c>
      <c r="W13" s="70">
        <v>271500000</v>
      </c>
      <c r="X13" s="70">
        <v>0</v>
      </c>
      <c r="Y13" s="70">
        <v>0</v>
      </c>
      <c r="Z13" s="70">
        <v>0</v>
      </c>
      <c r="AA13" s="70">
        <v>0</v>
      </c>
    </row>
    <row r="14" spans="1:27" ht="22.5" x14ac:dyDescent="0.25">
      <c r="A14" s="67" t="s">
        <v>48</v>
      </c>
      <c r="B14" s="68" t="s">
        <v>49</v>
      </c>
      <c r="C14" s="69" t="s">
        <v>74</v>
      </c>
      <c r="D14" s="67" t="s">
        <v>51</v>
      </c>
      <c r="E14" s="67" t="s">
        <v>61</v>
      </c>
      <c r="F14" s="67" t="s">
        <v>61</v>
      </c>
      <c r="G14" s="67" t="s">
        <v>52</v>
      </c>
      <c r="H14" s="67" t="s">
        <v>75</v>
      </c>
      <c r="I14" s="67"/>
      <c r="J14" s="67"/>
      <c r="K14" s="67"/>
      <c r="L14" s="67"/>
      <c r="M14" s="67" t="s">
        <v>53</v>
      </c>
      <c r="N14" s="67" t="s">
        <v>54</v>
      </c>
      <c r="O14" s="67" t="s">
        <v>55</v>
      </c>
      <c r="P14" s="68" t="s">
        <v>76</v>
      </c>
      <c r="Q14" s="70">
        <v>13033100000</v>
      </c>
      <c r="R14" s="70">
        <v>0</v>
      </c>
      <c r="S14" s="70">
        <v>13033100000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</row>
    <row r="15" spans="1:27" ht="22.5" x14ac:dyDescent="0.25">
      <c r="A15" s="67" t="s">
        <v>48</v>
      </c>
      <c r="B15" s="68" t="s">
        <v>49</v>
      </c>
      <c r="C15" s="69" t="s">
        <v>74</v>
      </c>
      <c r="D15" s="67" t="s">
        <v>51</v>
      </c>
      <c r="E15" s="67" t="s">
        <v>61</v>
      </c>
      <c r="F15" s="67" t="s">
        <v>61</v>
      </c>
      <c r="G15" s="67" t="s">
        <v>52</v>
      </c>
      <c r="H15" s="67" t="s">
        <v>75</v>
      </c>
      <c r="I15" s="67"/>
      <c r="J15" s="67"/>
      <c r="K15" s="67"/>
      <c r="L15" s="67"/>
      <c r="M15" s="67" t="s">
        <v>53</v>
      </c>
      <c r="N15" s="67" t="s">
        <v>69</v>
      </c>
      <c r="O15" s="67" t="s">
        <v>77</v>
      </c>
      <c r="P15" s="68" t="s">
        <v>76</v>
      </c>
      <c r="Q15" s="70">
        <v>198806834</v>
      </c>
      <c r="R15" s="70">
        <v>0</v>
      </c>
      <c r="S15" s="70">
        <v>0</v>
      </c>
      <c r="T15" s="70">
        <v>198806834</v>
      </c>
      <c r="U15" s="70">
        <v>198806834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</row>
    <row r="16" spans="1:27" ht="33.75" x14ac:dyDescent="0.25">
      <c r="A16" s="67" t="s">
        <v>48</v>
      </c>
      <c r="B16" s="68" t="s">
        <v>49</v>
      </c>
      <c r="C16" s="69" t="s">
        <v>78</v>
      </c>
      <c r="D16" s="67" t="s">
        <v>51</v>
      </c>
      <c r="E16" s="67" t="s">
        <v>61</v>
      </c>
      <c r="F16" s="67" t="s">
        <v>79</v>
      </c>
      <c r="G16" s="67" t="s">
        <v>52</v>
      </c>
      <c r="H16" s="67" t="s">
        <v>80</v>
      </c>
      <c r="I16" s="67"/>
      <c r="J16" s="67"/>
      <c r="K16" s="67"/>
      <c r="L16" s="67"/>
      <c r="M16" s="67" t="s">
        <v>53</v>
      </c>
      <c r="N16" s="67" t="s">
        <v>54</v>
      </c>
      <c r="O16" s="67" t="s">
        <v>55</v>
      </c>
      <c r="P16" s="68" t="s">
        <v>81</v>
      </c>
      <c r="Q16" s="70">
        <v>4099700000</v>
      </c>
      <c r="R16" s="70">
        <v>0</v>
      </c>
      <c r="S16" s="70">
        <v>0</v>
      </c>
      <c r="T16" s="70">
        <v>4099700000</v>
      </c>
      <c r="U16" s="70">
        <v>0</v>
      </c>
      <c r="V16" s="70">
        <v>2125001144</v>
      </c>
      <c r="W16" s="70">
        <v>1974698856</v>
      </c>
      <c r="X16" s="70">
        <v>2125001144</v>
      </c>
      <c r="Y16" s="70">
        <v>2009366251</v>
      </c>
      <c r="Z16" s="70">
        <v>2005977181</v>
      </c>
      <c r="AA16" s="70">
        <v>2005977181</v>
      </c>
    </row>
    <row r="17" spans="1:27" ht="22.5" x14ac:dyDescent="0.25">
      <c r="A17" s="67" t="s">
        <v>48</v>
      </c>
      <c r="B17" s="68" t="s">
        <v>49</v>
      </c>
      <c r="C17" s="69" t="s">
        <v>82</v>
      </c>
      <c r="D17" s="67" t="s">
        <v>51</v>
      </c>
      <c r="E17" s="67" t="s">
        <v>61</v>
      </c>
      <c r="F17" s="67" t="s">
        <v>79</v>
      </c>
      <c r="G17" s="67" t="s">
        <v>58</v>
      </c>
      <c r="H17" s="67" t="s">
        <v>80</v>
      </c>
      <c r="I17" s="67"/>
      <c r="J17" s="67"/>
      <c r="K17" s="67"/>
      <c r="L17" s="67"/>
      <c r="M17" s="67" t="s">
        <v>53</v>
      </c>
      <c r="N17" s="67" t="s">
        <v>54</v>
      </c>
      <c r="O17" s="67" t="s">
        <v>55</v>
      </c>
      <c r="P17" s="68" t="s">
        <v>83</v>
      </c>
      <c r="Q17" s="70">
        <v>99650000</v>
      </c>
      <c r="R17" s="70">
        <v>65271985</v>
      </c>
      <c r="S17" s="70">
        <v>0</v>
      </c>
      <c r="T17" s="70">
        <v>164921985</v>
      </c>
      <c r="U17" s="70">
        <v>0</v>
      </c>
      <c r="V17" s="70">
        <v>53356560</v>
      </c>
      <c r="W17" s="70">
        <v>111565425</v>
      </c>
      <c r="X17" s="70">
        <v>53356560</v>
      </c>
      <c r="Y17" s="70">
        <v>53356560</v>
      </c>
      <c r="Z17" s="70">
        <v>53356560</v>
      </c>
      <c r="AA17" s="70">
        <v>53356560</v>
      </c>
    </row>
    <row r="18" spans="1:27" ht="22.5" x14ac:dyDescent="0.25">
      <c r="A18" s="67" t="s">
        <v>48</v>
      </c>
      <c r="B18" s="68" t="s">
        <v>49</v>
      </c>
      <c r="C18" s="69" t="s">
        <v>213</v>
      </c>
      <c r="D18" s="67" t="s">
        <v>51</v>
      </c>
      <c r="E18" s="67" t="s">
        <v>61</v>
      </c>
      <c r="F18" s="67" t="s">
        <v>54</v>
      </c>
      <c r="G18" s="67"/>
      <c r="H18" s="67"/>
      <c r="I18" s="67"/>
      <c r="J18" s="67"/>
      <c r="K18" s="67"/>
      <c r="L18" s="67"/>
      <c r="M18" s="67" t="s">
        <v>53</v>
      </c>
      <c r="N18" s="67" t="s">
        <v>54</v>
      </c>
      <c r="O18" s="67" t="s">
        <v>55</v>
      </c>
      <c r="P18" s="68" t="s">
        <v>214</v>
      </c>
      <c r="Q18" s="70">
        <v>833600000</v>
      </c>
      <c r="R18" s="70">
        <v>11358274764</v>
      </c>
      <c r="S18" s="70">
        <v>0</v>
      </c>
      <c r="T18" s="70">
        <v>12191874764</v>
      </c>
      <c r="U18" s="70">
        <v>0</v>
      </c>
      <c r="V18" s="70">
        <v>1142286237</v>
      </c>
      <c r="W18" s="70">
        <v>11049588527</v>
      </c>
      <c r="X18" s="70">
        <v>1142286237</v>
      </c>
      <c r="Y18" s="70">
        <v>1140970194.1600001</v>
      </c>
      <c r="Z18" s="70">
        <v>1140970194.1600001</v>
      </c>
      <c r="AA18" s="70">
        <v>1140970194.1600001</v>
      </c>
    </row>
    <row r="19" spans="1:27" ht="22.5" x14ac:dyDescent="0.25">
      <c r="A19" s="67" t="s">
        <v>48</v>
      </c>
      <c r="B19" s="68" t="s">
        <v>49</v>
      </c>
      <c r="C19" s="69" t="s">
        <v>85</v>
      </c>
      <c r="D19" s="67" t="s">
        <v>51</v>
      </c>
      <c r="E19" s="67" t="s">
        <v>86</v>
      </c>
      <c r="F19" s="67" t="s">
        <v>52</v>
      </c>
      <c r="G19" s="67"/>
      <c r="H19" s="67"/>
      <c r="I19" s="67"/>
      <c r="J19" s="67"/>
      <c r="K19" s="67"/>
      <c r="L19" s="67"/>
      <c r="M19" s="67" t="s">
        <v>53</v>
      </c>
      <c r="N19" s="67" t="s">
        <v>54</v>
      </c>
      <c r="O19" s="67" t="s">
        <v>55</v>
      </c>
      <c r="P19" s="68" t="s">
        <v>87</v>
      </c>
      <c r="Q19" s="70">
        <v>124200000</v>
      </c>
      <c r="R19" s="70">
        <v>0</v>
      </c>
      <c r="S19" s="70">
        <v>0</v>
      </c>
      <c r="T19" s="70">
        <v>124200000</v>
      </c>
      <c r="U19" s="70">
        <v>0</v>
      </c>
      <c r="V19" s="70">
        <v>96431000</v>
      </c>
      <c r="W19" s="70">
        <v>27769000</v>
      </c>
      <c r="X19" s="70">
        <v>96431000</v>
      </c>
      <c r="Y19" s="70">
        <v>96431000</v>
      </c>
      <c r="Z19" s="70">
        <v>96431000</v>
      </c>
      <c r="AA19" s="70">
        <v>96431000</v>
      </c>
    </row>
    <row r="20" spans="1:27" ht="22.5" x14ac:dyDescent="0.25">
      <c r="A20" s="67" t="s">
        <v>48</v>
      </c>
      <c r="B20" s="68" t="s">
        <v>49</v>
      </c>
      <c r="C20" s="69" t="s">
        <v>88</v>
      </c>
      <c r="D20" s="67" t="s">
        <v>51</v>
      </c>
      <c r="E20" s="67" t="s">
        <v>86</v>
      </c>
      <c r="F20" s="67" t="s">
        <v>79</v>
      </c>
      <c r="G20" s="67" t="s">
        <v>52</v>
      </c>
      <c r="H20" s="67"/>
      <c r="I20" s="67"/>
      <c r="J20" s="67"/>
      <c r="K20" s="67"/>
      <c r="L20" s="67"/>
      <c r="M20" s="67" t="s">
        <v>53</v>
      </c>
      <c r="N20" s="67" t="s">
        <v>69</v>
      </c>
      <c r="O20" s="67" t="s">
        <v>77</v>
      </c>
      <c r="P20" s="68" t="s">
        <v>89</v>
      </c>
      <c r="Q20" s="70">
        <v>385000000</v>
      </c>
      <c r="R20" s="70">
        <v>0</v>
      </c>
      <c r="S20" s="70">
        <v>0</v>
      </c>
      <c r="T20" s="70">
        <v>385000000</v>
      </c>
      <c r="U20" s="70">
        <v>0</v>
      </c>
      <c r="V20" s="70">
        <v>381212301</v>
      </c>
      <c r="W20" s="70">
        <v>3787699</v>
      </c>
      <c r="X20" s="70">
        <v>381212301</v>
      </c>
      <c r="Y20" s="70">
        <v>381212301</v>
      </c>
      <c r="Z20" s="70">
        <v>381212301</v>
      </c>
      <c r="AA20" s="70">
        <v>381212301</v>
      </c>
    </row>
    <row r="21" spans="1:27" ht="22.5" x14ac:dyDescent="0.25">
      <c r="A21" s="67" t="s">
        <v>48</v>
      </c>
      <c r="B21" s="68" t="s">
        <v>49</v>
      </c>
      <c r="C21" s="69" t="s">
        <v>215</v>
      </c>
      <c r="D21" s="67" t="s">
        <v>216</v>
      </c>
      <c r="E21" s="67" t="s">
        <v>54</v>
      </c>
      <c r="F21" s="67" t="s">
        <v>79</v>
      </c>
      <c r="G21" s="67" t="s">
        <v>52</v>
      </c>
      <c r="H21" s="67"/>
      <c r="I21" s="67"/>
      <c r="J21" s="67"/>
      <c r="K21" s="67"/>
      <c r="L21" s="67"/>
      <c r="M21" s="67" t="s">
        <v>53</v>
      </c>
      <c r="N21" s="67" t="s">
        <v>69</v>
      </c>
      <c r="O21" s="67" t="s">
        <v>55</v>
      </c>
      <c r="P21" s="68" t="s">
        <v>217</v>
      </c>
      <c r="Q21" s="70">
        <v>367264723</v>
      </c>
      <c r="R21" s="70">
        <v>0</v>
      </c>
      <c r="S21" s="70">
        <v>0</v>
      </c>
      <c r="T21" s="70">
        <v>367264723</v>
      </c>
      <c r="U21" s="70">
        <v>0</v>
      </c>
      <c r="V21" s="70">
        <v>367264722.42000002</v>
      </c>
      <c r="W21" s="70">
        <v>0.57999999999999996</v>
      </c>
      <c r="X21" s="70">
        <v>367264722.42000002</v>
      </c>
      <c r="Y21" s="70">
        <v>367264722.42000002</v>
      </c>
      <c r="Z21" s="70">
        <v>367264722.42000002</v>
      </c>
      <c r="AA21" s="70">
        <v>367264722.42000002</v>
      </c>
    </row>
    <row r="22" spans="1:27" ht="22.5" x14ac:dyDescent="0.25">
      <c r="A22" s="67" t="s">
        <v>48</v>
      </c>
      <c r="B22" s="68" t="s">
        <v>49</v>
      </c>
      <c r="C22" s="69" t="s">
        <v>90</v>
      </c>
      <c r="D22" s="67" t="s">
        <v>91</v>
      </c>
      <c r="E22" s="67" t="s">
        <v>92</v>
      </c>
      <c r="F22" s="67" t="s">
        <v>93</v>
      </c>
      <c r="G22" s="67" t="s">
        <v>94</v>
      </c>
      <c r="H22" s="67" t="s">
        <v>17</v>
      </c>
      <c r="I22" s="67" t="s">
        <v>17</v>
      </c>
      <c r="J22" s="67" t="s">
        <v>17</v>
      </c>
      <c r="K22" s="67" t="s">
        <v>17</v>
      </c>
      <c r="L22" s="67" t="s">
        <v>17</v>
      </c>
      <c r="M22" s="67" t="s">
        <v>53</v>
      </c>
      <c r="N22" s="67" t="s">
        <v>63</v>
      </c>
      <c r="O22" s="67" t="s">
        <v>55</v>
      </c>
      <c r="P22" s="68" t="s">
        <v>95</v>
      </c>
      <c r="Q22" s="70">
        <v>760000000</v>
      </c>
      <c r="R22" s="70">
        <v>0</v>
      </c>
      <c r="S22" s="70">
        <v>0</v>
      </c>
      <c r="T22" s="70">
        <v>760000000</v>
      </c>
      <c r="U22" s="70">
        <v>0</v>
      </c>
      <c r="V22" s="70">
        <v>719575127</v>
      </c>
      <c r="W22" s="70">
        <v>40424873</v>
      </c>
      <c r="X22" s="70">
        <v>719575127</v>
      </c>
      <c r="Y22" s="70">
        <v>694544057</v>
      </c>
      <c r="Z22" s="70">
        <v>689462724</v>
      </c>
      <c r="AA22" s="70">
        <v>689462724</v>
      </c>
    </row>
    <row r="23" spans="1:27" ht="22.5" x14ac:dyDescent="0.25">
      <c r="A23" s="67" t="s">
        <v>48</v>
      </c>
      <c r="B23" s="68" t="s">
        <v>49</v>
      </c>
      <c r="C23" s="69" t="s">
        <v>96</v>
      </c>
      <c r="D23" s="67" t="s">
        <v>91</v>
      </c>
      <c r="E23" s="67" t="s">
        <v>97</v>
      </c>
      <c r="F23" s="67" t="s">
        <v>93</v>
      </c>
      <c r="G23" s="67" t="s">
        <v>98</v>
      </c>
      <c r="H23" s="67" t="s">
        <v>17</v>
      </c>
      <c r="I23" s="67" t="s">
        <v>17</v>
      </c>
      <c r="J23" s="67" t="s">
        <v>17</v>
      </c>
      <c r="K23" s="67" t="s">
        <v>17</v>
      </c>
      <c r="L23" s="67" t="s">
        <v>17</v>
      </c>
      <c r="M23" s="67" t="s">
        <v>53</v>
      </c>
      <c r="N23" s="67" t="s">
        <v>69</v>
      </c>
      <c r="O23" s="67" t="s">
        <v>55</v>
      </c>
      <c r="P23" s="68" t="s">
        <v>99</v>
      </c>
      <c r="Q23" s="70">
        <v>3000000000</v>
      </c>
      <c r="R23" s="70">
        <v>0</v>
      </c>
      <c r="S23" s="70">
        <v>0</v>
      </c>
      <c r="T23" s="70">
        <v>3000000000</v>
      </c>
      <c r="U23" s="70">
        <v>0</v>
      </c>
      <c r="V23" s="70">
        <v>0</v>
      </c>
      <c r="W23" s="70">
        <v>3000000000</v>
      </c>
      <c r="X23" s="70">
        <v>0</v>
      </c>
      <c r="Y23" s="70">
        <v>0</v>
      </c>
      <c r="Z23" s="70">
        <v>0</v>
      </c>
      <c r="AA23" s="70">
        <v>0</v>
      </c>
    </row>
    <row r="24" spans="1:27" ht="22.5" x14ac:dyDescent="0.25">
      <c r="A24" s="67" t="s">
        <v>48</v>
      </c>
      <c r="B24" s="68" t="s">
        <v>49</v>
      </c>
      <c r="C24" s="69" t="s">
        <v>96</v>
      </c>
      <c r="D24" s="67" t="s">
        <v>91</v>
      </c>
      <c r="E24" s="67" t="s">
        <v>97</v>
      </c>
      <c r="F24" s="67" t="s">
        <v>93</v>
      </c>
      <c r="G24" s="67" t="s">
        <v>98</v>
      </c>
      <c r="H24" s="67" t="s">
        <v>17</v>
      </c>
      <c r="I24" s="67" t="s">
        <v>17</v>
      </c>
      <c r="J24" s="67" t="s">
        <v>17</v>
      </c>
      <c r="K24" s="67" t="s">
        <v>17</v>
      </c>
      <c r="L24" s="67" t="s">
        <v>17</v>
      </c>
      <c r="M24" s="67" t="s">
        <v>53</v>
      </c>
      <c r="N24" s="67" t="s">
        <v>63</v>
      </c>
      <c r="O24" s="67" t="s">
        <v>55</v>
      </c>
      <c r="P24" s="68" t="s">
        <v>99</v>
      </c>
      <c r="Q24" s="70">
        <v>3500000000</v>
      </c>
      <c r="R24" s="70">
        <v>0</v>
      </c>
      <c r="S24" s="70">
        <v>0</v>
      </c>
      <c r="T24" s="70">
        <v>3500000000</v>
      </c>
      <c r="U24" s="70">
        <v>0</v>
      </c>
      <c r="V24" s="70">
        <v>1893197783</v>
      </c>
      <c r="W24" s="70">
        <v>1606802217</v>
      </c>
      <c r="X24" s="70">
        <v>1893197783</v>
      </c>
      <c r="Y24" s="70">
        <v>1853025706</v>
      </c>
      <c r="Z24" s="70">
        <v>1850251860</v>
      </c>
      <c r="AA24" s="70">
        <v>1850251860</v>
      </c>
    </row>
    <row r="25" spans="1:27" ht="22.5" x14ac:dyDescent="0.25">
      <c r="A25" s="67" t="s">
        <v>48</v>
      </c>
      <c r="B25" s="68" t="s">
        <v>49</v>
      </c>
      <c r="C25" s="69" t="s">
        <v>100</v>
      </c>
      <c r="D25" s="67" t="s">
        <v>91</v>
      </c>
      <c r="E25" s="67" t="s">
        <v>97</v>
      </c>
      <c r="F25" s="67" t="s">
        <v>93</v>
      </c>
      <c r="G25" s="67" t="s">
        <v>101</v>
      </c>
      <c r="H25" s="67" t="s">
        <v>17</v>
      </c>
      <c r="I25" s="67" t="s">
        <v>17</v>
      </c>
      <c r="J25" s="67" t="s">
        <v>17</v>
      </c>
      <c r="K25" s="67" t="s">
        <v>17</v>
      </c>
      <c r="L25" s="67" t="s">
        <v>17</v>
      </c>
      <c r="M25" s="67" t="s">
        <v>53</v>
      </c>
      <c r="N25" s="67" t="s">
        <v>69</v>
      </c>
      <c r="O25" s="67" t="s">
        <v>55</v>
      </c>
      <c r="P25" s="68" t="s">
        <v>102</v>
      </c>
      <c r="Q25" s="70">
        <v>5644234511</v>
      </c>
      <c r="R25" s="70">
        <v>0</v>
      </c>
      <c r="S25" s="70">
        <v>0</v>
      </c>
      <c r="T25" s="70">
        <v>5644234511</v>
      </c>
      <c r="U25" s="70">
        <v>0</v>
      </c>
      <c r="V25" s="70">
        <v>2000000000</v>
      </c>
      <c r="W25" s="70">
        <v>3644234511</v>
      </c>
      <c r="X25" s="70">
        <v>2000000000</v>
      </c>
      <c r="Y25" s="70">
        <v>1360000000</v>
      </c>
      <c r="Z25" s="70">
        <v>1360000000</v>
      </c>
      <c r="AA25" s="70">
        <v>1360000000</v>
      </c>
    </row>
    <row r="26" spans="1:27" ht="22.5" x14ac:dyDescent="0.25">
      <c r="A26" s="67" t="s">
        <v>48</v>
      </c>
      <c r="B26" s="68" t="s">
        <v>49</v>
      </c>
      <c r="C26" s="69" t="s">
        <v>100</v>
      </c>
      <c r="D26" s="67" t="s">
        <v>91</v>
      </c>
      <c r="E26" s="67" t="s">
        <v>97</v>
      </c>
      <c r="F26" s="67" t="s">
        <v>93</v>
      </c>
      <c r="G26" s="67" t="s">
        <v>101</v>
      </c>
      <c r="H26" s="67" t="s">
        <v>17</v>
      </c>
      <c r="I26" s="67" t="s">
        <v>17</v>
      </c>
      <c r="J26" s="67" t="s">
        <v>17</v>
      </c>
      <c r="K26" s="67" t="s">
        <v>17</v>
      </c>
      <c r="L26" s="67" t="s">
        <v>17</v>
      </c>
      <c r="M26" s="67" t="s">
        <v>53</v>
      </c>
      <c r="N26" s="67" t="s">
        <v>104</v>
      </c>
      <c r="O26" s="67" t="s">
        <v>55</v>
      </c>
      <c r="P26" s="68" t="s">
        <v>102</v>
      </c>
      <c r="Q26" s="70">
        <v>2855765489</v>
      </c>
      <c r="R26" s="70">
        <v>0</v>
      </c>
      <c r="S26" s="70">
        <v>0</v>
      </c>
      <c r="T26" s="70">
        <v>2855765489</v>
      </c>
      <c r="U26" s="70">
        <v>0</v>
      </c>
      <c r="V26" s="70">
        <v>0</v>
      </c>
      <c r="W26" s="70">
        <v>2855765489</v>
      </c>
      <c r="X26" s="70">
        <v>0</v>
      </c>
      <c r="Y26" s="70">
        <v>0</v>
      </c>
      <c r="Z26" s="70">
        <v>0</v>
      </c>
      <c r="AA26" s="70">
        <v>0</v>
      </c>
    </row>
    <row r="27" spans="1:27" ht="22.5" x14ac:dyDescent="0.25">
      <c r="A27" s="67" t="s">
        <v>48</v>
      </c>
      <c r="B27" s="68" t="s">
        <v>49</v>
      </c>
      <c r="C27" s="69" t="s">
        <v>100</v>
      </c>
      <c r="D27" s="67" t="s">
        <v>91</v>
      </c>
      <c r="E27" s="67" t="s">
        <v>97</v>
      </c>
      <c r="F27" s="67" t="s">
        <v>93</v>
      </c>
      <c r="G27" s="67" t="s">
        <v>101</v>
      </c>
      <c r="H27" s="67" t="s">
        <v>17</v>
      </c>
      <c r="I27" s="67" t="s">
        <v>17</v>
      </c>
      <c r="J27" s="67" t="s">
        <v>17</v>
      </c>
      <c r="K27" s="67" t="s">
        <v>17</v>
      </c>
      <c r="L27" s="67" t="s">
        <v>17</v>
      </c>
      <c r="M27" s="67" t="s">
        <v>53</v>
      </c>
      <c r="N27" s="67" t="s">
        <v>63</v>
      </c>
      <c r="O27" s="67" t="s">
        <v>55</v>
      </c>
      <c r="P27" s="68" t="s">
        <v>102</v>
      </c>
      <c r="Q27" s="70">
        <v>4880000000</v>
      </c>
      <c r="R27" s="70">
        <v>0</v>
      </c>
      <c r="S27" s="70">
        <v>0</v>
      </c>
      <c r="T27" s="70">
        <v>4880000000</v>
      </c>
      <c r="U27" s="70">
        <v>0</v>
      </c>
      <c r="V27" s="70">
        <v>3092641159</v>
      </c>
      <c r="W27" s="70">
        <v>1787358841</v>
      </c>
      <c r="X27" s="70">
        <v>3092641159</v>
      </c>
      <c r="Y27" s="70">
        <v>3048450485</v>
      </c>
      <c r="Z27" s="70">
        <v>3048450485</v>
      </c>
      <c r="AA27" s="70">
        <v>3048450485</v>
      </c>
    </row>
    <row r="28" spans="1:27" ht="22.5" x14ac:dyDescent="0.25">
      <c r="A28" s="67" t="s">
        <v>48</v>
      </c>
      <c r="B28" s="68" t="s">
        <v>49</v>
      </c>
      <c r="C28" s="69" t="s">
        <v>103</v>
      </c>
      <c r="D28" s="67" t="s">
        <v>91</v>
      </c>
      <c r="E28" s="67" t="s">
        <v>97</v>
      </c>
      <c r="F28" s="67" t="s">
        <v>93</v>
      </c>
      <c r="G28" s="67" t="s">
        <v>63</v>
      </c>
      <c r="H28" s="67" t="s">
        <v>17</v>
      </c>
      <c r="I28" s="67" t="s">
        <v>17</v>
      </c>
      <c r="J28" s="67" t="s">
        <v>17</v>
      </c>
      <c r="K28" s="67" t="s">
        <v>17</v>
      </c>
      <c r="L28" s="67" t="s">
        <v>17</v>
      </c>
      <c r="M28" s="67" t="s">
        <v>53</v>
      </c>
      <c r="N28" s="67" t="s">
        <v>98</v>
      </c>
      <c r="O28" s="67" t="s">
        <v>55</v>
      </c>
      <c r="P28" s="68" t="s">
        <v>105</v>
      </c>
      <c r="Q28" s="70">
        <v>6930000000</v>
      </c>
      <c r="R28" s="70">
        <v>0</v>
      </c>
      <c r="S28" s="70">
        <v>0</v>
      </c>
      <c r="T28" s="70">
        <v>6930000000</v>
      </c>
      <c r="U28" s="70">
        <v>0</v>
      </c>
      <c r="V28" s="70">
        <v>2768206744</v>
      </c>
      <c r="W28" s="70">
        <v>4161793256</v>
      </c>
      <c r="X28" s="70">
        <v>2768206744</v>
      </c>
      <c r="Y28" s="70">
        <v>2518509571.27</v>
      </c>
      <c r="Z28" s="70">
        <v>1712738295.46</v>
      </c>
      <c r="AA28" s="70">
        <v>1712738295.46</v>
      </c>
    </row>
    <row r="29" spans="1:27" ht="22.5" x14ac:dyDescent="0.25">
      <c r="A29" s="67" t="s">
        <v>48</v>
      </c>
      <c r="B29" s="68" t="s">
        <v>49</v>
      </c>
      <c r="C29" s="69" t="s">
        <v>103</v>
      </c>
      <c r="D29" s="67" t="s">
        <v>91</v>
      </c>
      <c r="E29" s="67" t="s">
        <v>97</v>
      </c>
      <c r="F29" s="67" t="s">
        <v>93</v>
      </c>
      <c r="G29" s="67" t="s">
        <v>63</v>
      </c>
      <c r="H29" s="67" t="s">
        <v>17</v>
      </c>
      <c r="I29" s="67" t="s">
        <v>17</v>
      </c>
      <c r="J29" s="67" t="s">
        <v>17</v>
      </c>
      <c r="K29" s="67" t="s">
        <v>17</v>
      </c>
      <c r="L29" s="67" t="s">
        <v>17</v>
      </c>
      <c r="M29" s="67" t="s">
        <v>53</v>
      </c>
      <c r="N29" s="67" t="s">
        <v>63</v>
      </c>
      <c r="O29" s="67" t="s">
        <v>55</v>
      </c>
      <c r="P29" s="68" t="s">
        <v>105</v>
      </c>
      <c r="Q29" s="70">
        <v>2660000000</v>
      </c>
      <c r="R29" s="70">
        <v>0</v>
      </c>
      <c r="S29" s="70">
        <v>0</v>
      </c>
      <c r="T29" s="70">
        <v>2660000000</v>
      </c>
      <c r="U29" s="70">
        <v>0</v>
      </c>
      <c r="V29" s="70">
        <v>2167866617</v>
      </c>
      <c r="W29" s="70">
        <v>492133383</v>
      </c>
      <c r="X29" s="70">
        <v>2167866617</v>
      </c>
      <c r="Y29" s="70">
        <v>2106828970</v>
      </c>
      <c r="Z29" s="70">
        <v>2106211470</v>
      </c>
      <c r="AA29" s="70">
        <v>2106211470</v>
      </c>
    </row>
    <row r="30" spans="1:27" ht="22.5" x14ac:dyDescent="0.25">
      <c r="A30" s="67" t="s">
        <v>48</v>
      </c>
      <c r="B30" s="68" t="s">
        <v>49</v>
      </c>
      <c r="C30" s="69" t="s">
        <v>106</v>
      </c>
      <c r="D30" s="67" t="s">
        <v>91</v>
      </c>
      <c r="E30" s="67" t="s">
        <v>107</v>
      </c>
      <c r="F30" s="67" t="s">
        <v>93</v>
      </c>
      <c r="G30" s="67" t="s">
        <v>108</v>
      </c>
      <c r="H30" s="67" t="s">
        <v>17</v>
      </c>
      <c r="I30" s="67" t="s">
        <v>17</v>
      </c>
      <c r="J30" s="67" t="s">
        <v>17</v>
      </c>
      <c r="K30" s="67" t="s">
        <v>17</v>
      </c>
      <c r="L30" s="67" t="s">
        <v>17</v>
      </c>
      <c r="M30" s="67" t="s">
        <v>53</v>
      </c>
      <c r="N30" s="67" t="s">
        <v>63</v>
      </c>
      <c r="O30" s="67" t="s">
        <v>55</v>
      </c>
      <c r="P30" s="68" t="s">
        <v>109</v>
      </c>
      <c r="Q30" s="70">
        <v>3000000000</v>
      </c>
      <c r="R30" s="70">
        <v>0</v>
      </c>
      <c r="S30" s="70">
        <v>0</v>
      </c>
      <c r="T30" s="70">
        <v>3000000000</v>
      </c>
      <c r="U30" s="70">
        <v>0</v>
      </c>
      <c r="V30" s="70">
        <v>1342013382</v>
      </c>
      <c r="W30" s="70">
        <v>1657986618</v>
      </c>
      <c r="X30" s="70">
        <v>1342013382</v>
      </c>
      <c r="Y30" s="70">
        <v>1328197576</v>
      </c>
      <c r="Z30" s="70">
        <v>1328197576</v>
      </c>
      <c r="AA30" s="70">
        <v>1328197576</v>
      </c>
    </row>
    <row r="31" spans="1:27" ht="33.75" x14ac:dyDescent="0.25">
      <c r="A31" s="67" t="s">
        <v>48</v>
      </c>
      <c r="B31" s="68" t="s">
        <v>49</v>
      </c>
      <c r="C31" s="69" t="s">
        <v>110</v>
      </c>
      <c r="D31" s="67" t="s">
        <v>91</v>
      </c>
      <c r="E31" s="67" t="s">
        <v>111</v>
      </c>
      <c r="F31" s="67" t="s">
        <v>93</v>
      </c>
      <c r="G31" s="67" t="s">
        <v>112</v>
      </c>
      <c r="H31" s="67" t="s">
        <v>17</v>
      </c>
      <c r="I31" s="67" t="s">
        <v>17</v>
      </c>
      <c r="J31" s="67" t="s">
        <v>17</v>
      </c>
      <c r="K31" s="67" t="s">
        <v>17</v>
      </c>
      <c r="L31" s="67" t="s">
        <v>17</v>
      </c>
      <c r="M31" s="67" t="s">
        <v>53</v>
      </c>
      <c r="N31" s="67" t="s">
        <v>69</v>
      </c>
      <c r="O31" s="67" t="s">
        <v>55</v>
      </c>
      <c r="P31" s="68" t="s">
        <v>113</v>
      </c>
      <c r="Q31" s="70">
        <v>4671174190</v>
      </c>
      <c r="R31" s="70">
        <v>0</v>
      </c>
      <c r="S31" s="70">
        <v>0</v>
      </c>
      <c r="T31" s="70">
        <v>4671174190</v>
      </c>
      <c r="U31" s="70">
        <v>0</v>
      </c>
      <c r="V31" s="70">
        <v>1129057083.8800001</v>
      </c>
      <c r="W31" s="70">
        <v>3542117106.1199999</v>
      </c>
      <c r="X31" s="70">
        <v>1129057083.8800001</v>
      </c>
      <c r="Y31" s="70">
        <v>946895010.88</v>
      </c>
      <c r="Z31" s="70">
        <v>946895010.88</v>
      </c>
      <c r="AA31" s="70">
        <v>946895010.88</v>
      </c>
    </row>
    <row r="32" spans="1:27" ht="22.5" x14ac:dyDescent="0.25">
      <c r="A32" s="67" t="s">
        <v>48</v>
      </c>
      <c r="B32" s="68" t="s">
        <v>49</v>
      </c>
      <c r="C32" s="69" t="s">
        <v>114</v>
      </c>
      <c r="D32" s="67" t="s">
        <v>91</v>
      </c>
      <c r="E32" s="67" t="s">
        <v>115</v>
      </c>
      <c r="F32" s="67" t="s">
        <v>93</v>
      </c>
      <c r="G32" s="67" t="s">
        <v>116</v>
      </c>
      <c r="H32" s="67" t="s">
        <v>17</v>
      </c>
      <c r="I32" s="67" t="s">
        <v>17</v>
      </c>
      <c r="J32" s="67" t="s">
        <v>17</v>
      </c>
      <c r="K32" s="67" t="s">
        <v>17</v>
      </c>
      <c r="L32" s="67" t="s">
        <v>17</v>
      </c>
      <c r="M32" s="67" t="s">
        <v>53</v>
      </c>
      <c r="N32" s="67" t="s">
        <v>63</v>
      </c>
      <c r="O32" s="67" t="s">
        <v>55</v>
      </c>
      <c r="P32" s="68" t="s">
        <v>117</v>
      </c>
      <c r="Q32" s="70">
        <v>2100000000</v>
      </c>
      <c r="R32" s="70">
        <v>0</v>
      </c>
      <c r="S32" s="70">
        <v>0</v>
      </c>
      <c r="T32" s="70">
        <v>2100000000</v>
      </c>
      <c r="U32" s="70">
        <v>0</v>
      </c>
      <c r="V32" s="70">
        <v>1536004594</v>
      </c>
      <c r="W32" s="70">
        <v>563995406</v>
      </c>
      <c r="X32" s="70">
        <v>1536004594</v>
      </c>
      <c r="Y32" s="70">
        <v>1501226712</v>
      </c>
      <c r="Z32" s="70">
        <v>1501226712</v>
      </c>
      <c r="AA32" s="70">
        <v>1501226712</v>
      </c>
    </row>
    <row r="33" spans="1:27" ht="22.5" x14ac:dyDescent="0.25">
      <c r="A33" s="67" t="s">
        <v>48</v>
      </c>
      <c r="B33" s="68" t="s">
        <v>49</v>
      </c>
      <c r="C33" s="69" t="s">
        <v>118</v>
      </c>
      <c r="D33" s="67" t="s">
        <v>91</v>
      </c>
      <c r="E33" s="67" t="s">
        <v>115</v>
      </c>
      <c r="F33" s="67" t="s">
        <v>93</v>
      </c>
      <c r="G33" s="67" t="s">
        <v>54</v>
      </c>
      <c r="H33" s="67" t="s">
        <v>17</v>
      </c>
      <c r="I33" s="67" t="s">
        <v>17</v>
      </c>
      <c r="J33" s="67" t="s">
        <v>17</v>
      </c>
      <c r="K33" s="67" t="s">
        <v>17</v>
      </c>
      <c r="L33" s="67" t="s">
        <v>17</v>
      </c>
      <c r="M33" s="67" t="s">
        <v>53</v>
      </c>
      <c r="N33" s="67" t="s">
        <v>63</v>
      </c>
      <c r="O33" s="67" t="s">
        <v>55</v>
      </c>
      <c r="P33" s="68" t="s">
        <v>119</v>
      </c>
      <c r="Q33" s="70">
        <v>3000000000</v>
      </c>
      <c r="R33" s="70">
        <v>0</v>
      </c>
      <c r="S33" s="70">
        <v>0</v>
      </c>
      <c r="T33" s="70">
        <v>3000000000</v>
      </c>
      <c r="U33" s="70">
        <v>0</v>
      </c>
      <c r="V33" s="70">
        <v>2454514022</v>
      </c>
      <c r="W33" s="70">
        <v>545485978</v>
      </c>
      <c r="X33" s="70">
        <v>2454514022</v>
      </c>
      <c r="Y33" s="70">
        <v>2389112992</v>
      </c>
      <c r="Z33" s="70">
        <v>2389112992</v>
      </c>
      <c r="AA33" s="70">
        <v>2389112992</v>
      </c>
    </row>
    <row r="34" spans="1:27" ht="33.75" x14ac:dyDescent="0.25">
      <c r="A34" s="67" t="s">
        <v>48</v>
      </c>
      <c r="B34" s="68" t="s">
        <v>49</v>
      </c>
      <c r="C34" s="69" t="s">
        <v>123</v>
      </c>
      <c r="D34" s="67" t="s">
        <v>91</v>
      </c>
      <c r="E34" s="67" t="s">
        <v>121</v>
      </c>
      <c r="F34" s="67" t="s">
        <v>93</v>
      </c>
      <c r="G34" s="67" t="s">
        <v>124</v>
      </c>
      <c r="H34" s="67"/>
      <c r="I34" s="67"/>
      <c r="J34" s="67"/>
      <c r="K34" s="67"/>
      <c r="L34" s="67"/>
      <c r="M34" s="67" t="s">
        <v>53</v>
      </c>
      <c r="N34" s="67" t="s">
        <v>63</v>
      </c>
      <c r="O34" s="67" t="s">
        <v>55</v>
      </c>
      <c r="P34" s="68" t="s">
        <v>125</v>
      </c>
      <c r="Q34" s="70">
        <v>3367800000</v>
      </c>
      <c r="R34" s="70">
        <v>0</v>
      </c>
      <c r="S34" s="70">
        <v>0</v>
      </c>
      <c r="T34" s="70">
        <v>3367800000</v>
      </c>
      <c r="U34" s="70">
        <v>0</v>
      </c>
      <c r="V34" s="70">
        <v>3092223938</v>
      </c>
      <c r="W34" s="70">
        <v>275576062</v>
      </c>
      <c r="X34" s="70">
        <v>3092223938</v>
      </c>
      <c r="Y34" s="70">
        <v>3054448623</v>
      </c>
      <c r="Z34" s="70">
        <v>3048259662</v>
      </c>
      <c r="AA34" s="70">
        <v>3048259662</v>
      </c>
    </row>
    <row r="35" spans="1:27" ht="45" x14ac:dyDescent="0.25">
      <c r="A35" s="67" t="s">
        <v>48</v>
      </c>
      <c r="B35" s="68" t="s">
        <v>49</v>
      </c>
      <c r="C35" s="69" t="s">
        <v>126</v>
      </c>
      <c r="D35" s="67" t="s">
        <v>91</v>
      </c>
      <c r="E35" s="67" t="s">
        <v>121</v>
      </c>
      <c r="F35" s="67" t="s">
        <v>93</v>
      </c>
      <c r="G35" s="67" t="s">
        <v>127</v>
      </c>
      <c r="H35" s="67" t="s">
        <v>17</v>
      </c>
      <c r="I35" s="67" t="s">
        <v>17</v>
      </c>
      <c r="J35" s="67" t="s">
        <v>17</v>
      </c>
      <c r="K35" s="67" t="s">
        <v>17</v>
      </c>
      <c r="L35" s="67" t="s">
        <v>17</v>
      </c>
      <c r="M35" s="67" t="s">
        <v>53</v>
      </c>
      <c r="N35" s="67" t="s">
        <v>69</v>
      </c>
      <c r="O35" s="67" t="s">
        <v>55</v>
      </c>
      <c r="P35" s="68" t="s">
        <v>128</v>
      </c>
      <c r="Q35" s="70">
        <v>1725000000</v>
      </c>
      <c r="R35" s="70">
        <v>0</v>
      </c>
      <c r="S35" s="70">
        <v>0</v>
      </c>
      <c r="T35" s="70">
        <v>1725000000</v>
      </c>
      <c r="U35" s="70">
        <v>0</v>
      </c>
      <c r="V35" s="70">
        <v>1524057897</v>
      </c>
      <c r="W35" s="70">
        <v>200942103</v>
      </c>
      <c r="X35" s="70">
        <v>1524057897</v>
      </c>
      <c r="Y35" s="70">
        <v>0</v>
      </c>
      <c r="Z35" s="70">
        <v>0</v>
      </c>
      <c r="AA35" s="70">
        <v>0</v>
      </c>
    </row>
    <row r="36" spans="1:27" ht="45" x14ac:dyDescent="0.25">
      <c r="A36" s="67" t="s">
        <v>48</v>
      </c>
      <c r="B36" s="68" t="s">
        <v>49</v>
      </c>
      <c r="C36" s="69" t="s">
        <v>126</v>
      </c>
      <c r="D36" s="67" t="s">
        <v>91</v>
      </c>
      <c r="E36" s="67" t="s">
        <v>121</v>
      </c>
      <c r="F36" s="67" t="s">
        <v>93</v>
      </c>
      <c r="G36" s="67" t="s">
        <v>127</v>
      </c>
      <c r="H36" s="67" t="s">
        <v>17</v>
      </c>
      <c r="I36" s="67" t="s">
        <v>17</v>
      </c>
      <c r="J36" s="67" t="s">
        <v>17</v>
      </c>
      <c r="K36" s="67" t="s">
        <v>17</v>
      </c>
      <c r="L36" s="67" t="s">
        <v>17</v>
      </c>
      <c r="M36" s="67" t="s">
        <v>53</v>
      </c>
      <c r="N36" s="67" t="s">
        <v>63</v>
      </c>
      <c r="O36" s="67" t="s">
        <v>55</v>
      </c>
      <c r="P36" s="68" t="s">
        <v>128</v>
      </c>
      <c r="Q36" s="70">
        <v>4000000000</v>
      </c>
      <c r="R36" s="70">
        <v>0</v>
      </c>
      <c r="S36" s="70">
        <v>0</v>
      </c>
      <c r="T36" s="70">
        <v>4000000000</v>
      </c>
      <c r="U36" s="70">
        <v>0</v>
      </c>
      <c r="V36" s="70">
        <v>1720044301.8199999</v>
      </c>
      <c r="W36" s="70">
        <v>2279955698.1799998</v>
      </c>
      <c r="X36" s="70">
        <v>1720044301.8199999</v>
      </c>
      <c r="Y36" s="70">
        <v>1485503304</v>
      </c>
      <c r="Z36" s="70">
        <v>1485503304</v>
      </c>
      <c r="AA36" s="70">
        <v>1485503304</v>
      </c>
    </row>
    <row r="37" spans="1:27" ht="33.75" x14ac:dyDescent="0.25">
      <c r="A37" s="67" t="s">
        <v>48</v>
      </c>
      <c r="B37" s="68" t="s">
        <v>49</v>
      </c>
      <c r="C37" s="69" t="s">
        <v>218</v>
      </c>
      <c r="D37" s="67" t="s">
        <v>91</v>
      </c>
      <c r="E37" s="67" t="s">
        <v>121</v>
      </c>
      <c r="F37" s="67" t="s">
        <v>93</v>
      </c>
      <c r="G37" s="67" t="s">
        <v>116</v>
      </c>
      <c r="H37" s="67" t="s">
        <v>17</v>
      </c>
      <c r="I37" s="67" t="s">
        <v>17</v>
      </c>
      <c r="J37" s="67" t="s">
        <v>17</v>
      </c>
      <c r="K37" s="67" t="s">
        <v>17</v>
      </c>
      <c r="L37" s="67" t="s">
        <v>17</v>
      </c>
      <c r="M37" s="67" t="s">
        <v>53</v>
      </c>
      <c r="N37" s="67" t="s">
        <v>63</v>
      </c>
      <c r="O37" s="67" t="s">
        <v>55</v>
      </c>
      <c r="P37" s="68" t="s">
        <v>219</v>
      </c>
      <c r="Q37" s="70">
        <v>400000000</v>
      </c>
      <c r="R37" s="70">
        <v>0</v>
      </c>
      <c r="S37" s="70">
        <v>0</v>
      </c>
      <c r="T37" s="70">
        <v>400000000</v>
      </c>
      <c r="U37" s="70">
        <v>0</v>
      </c>
      <c r="V37" s="70">
        <v>390516099</v>
      </c>
      <c r="W37" s="70">
        <v>9483901</v>
      </c>
      <c r="X37" s="70">
        <v>390516099</v>
      </c>
      <c r="Y37" s="70">
        <v>386539128</v>
      </c>
      <c r="Z37" s="70">
        <v>386539128</v>
      </c>
      <c r="AA37" s="70">
        <v>386539128</v>
      </c>
    </row>
    <row r="38" spans="1:27" ht="22.5" x14ac:dyDescent="0.25">
      <c r="A38" s="67" t="s">
        <v>129</v>
      </c>
      <c r="B38" s="68" t="s">
        <v>130</v>
      </c>
      <c r="C38" s="69" t="s">
        <v>50</v>
      </c>
      <c r="D38" s="67" t="s">
        <v>51</v>
      </c>
      <c r="E38" s="67" t="s">
        <v>52</v>
      </c>
      <c r="F38" s="67" t="s">
        <v>52</v>
      </c>
      <c r="G38" s="67" t="s">
        <v>52</v>
      </c>
      <c r="H38" s="67"/>
      <c r="I38" s="67"/>
      <c r="J38" s="67"/>
      <c r="K38" s="67"/>
      <c r="L38" s="67"/>
      <c r="M38" s="67" t="s">
        <v>131</v>
      </c>
      <c r="N38" s="67" t="s">
        <v>132</v>
      </c>
      <c r="O38" s="67" t="s">
        <v>55</v>
      </c>
      <c r="P38" s="68" t="s">
        <v>56</v>
      </c>
      <c r="Q38" s="70">
        <v>119888300000</v>
      </c>
      <c r="R38" s="70">
        <v>289366651</v>
      </c>
      <c r="S38" s="70">
        <v>0</v>
      </c>
      <c r="T38" s="70">
        <v>120177666651</v>
      </c>
      <c r="U38" s="70">
        <v>0</v>
      </c>
      <c r="V38" s="70">
        <v>118515263745.60001</v>
      </c>
      <c r="W38" s="70">
        <v>1662402905.4000001</v>
      </c>
      <c r="X38" s="70">
        <v>118515263745.60001</v>
      </c>
      <c r="Y38" s="70">
        <v>118515108026.60001</v>
      </c>
      <c r="Z38" s="70">
        <v>118505945183.60001</v>
      </c>
      <c r="AA38" s="70">
        <v>118505945183.60001</v>
      </c>
    </row>
    <row r="39" spans="1:27" ht="22.5" x14ac:dyDescent="0.25">
      <c r="A39" s="67" t="s">
        <v>129</v>
      </c>
      <c r="B39" s="68" t="s">
        <v>130</v>
      </c>
      <c r="C39" s="69" t="s">
        <v>57</v>
      </c>
      <c r="D39" s="67" t="s">
        <v>51</v>
      </c>
      <c r="E39" s="67" t="s">
        <v>52</v>
      </c>
      <c r="F39" s="67" t="s">
        <v>52</v>
      </c>
      <c r="G39" s="67" t="s">
        <v>58</v>
      </c>
      <c r="H39" s="67"/>
      <c r="I39" s="67"/>
      <c r="J39" s="67"/>
      <c r="K39" s="67"/>
      <c r="L39" s="67"/>
      <c r="M39" s="67" t="s">
        <v>131</v>
      </c>
      <c r="N39" s="67" t="s">
        <v>132</v>
      </c>
      <c r="O39" s="67" t="s">
        <v>55</v>
      </c>
      <c r="P39" s="68" t="s">
        <v>59</v>
      </c>
      <c r="Q39" s="70">
        <v>42454100000</v>
      </c>
      <c r="R39" s="70">
        <v>1517421559</v>
      </c>
      <c r="S39" s="70">
        <v>0</v>
      </c>
      <c r="T39" s="70">
        <v>43971521559</v>
      </c>
      <c r="U39" s="70">
        <v>0</v>
      </c>
      <c r="V39" s="70">
        <v>42466489393</v>
      </c>
      <c r="W39" s="70">
        <v>1505032166</v>
      </c>
      <c r="X39" s="70">
        <v>42466489393</v>
      </c>
      <c r="Y39" s="70">
        <v>42466489393</v>
      </c>
      <c r="Z39" s="70">
        <v>42466489393</v>
      </c>
      <c r="AA39" s="70">
        <v>42466489393</v>
      </c>
    </row>
    <row r="40" spans="1:27" ht="22.5" x14ac:dyDescent="0.25">
      <c r="A40" s="67" t="s">
        <v>129</v>
      </c>
      <c r="B40" s="68" t="s">
        <v>130</v>
      </c>
      <c r="C40" s="69" t="s">
        <v>60</v>
      </c>
      <c r="D40" s="67" t="s">
        <v>51</v>
      </c>
      <c r="E40" s="67" t="s">
        <v>52</v>
      </c>
      <c r="F40" s="67" t="s">
        <v>52</v>
      </c>
      <c r="G40" s="67" t="s">
        <v>61</v>
      </c>
      <c r="H40" s="67"/>
      <c r="I40" s="67"/>
      <c r="J40" s="67"/>
      <c r="K40" s="67"/>
      <c r="L40" s="67"/>
      <c r="M40" s="67" t="s">
        <v>131</v>
      </c>
      <c r="N40" s="67" t="s">
        <v>132</v>
      </c>
      <c r="O40" s="67" t="s">
        <v>55</v>
      </c>
      <c r="P40" s="68" t="s">
        <v>62</v>
      </c>
      <c r="Q40" s="70">
        <v>7039100000</v>
      </c>
      <c r="R40" s="70">
        <v>1741345479</v>
      </c>
      <c r="S40" s="70">
        <v>0</v>
      </c>
      <c r="T40" s="70">
        <v>8780445479</v>
      </c>
      <c r="U40" s="70">
        <v>0</v>
      </c>
      <c r="V40" s="70">
        <v>8744457279</v>
      </c>
      <c r="W40" s="70">
        <v>35988200</v>
      </c>
      <c r="X40" s="70">
        <v>8744457279</v>
      </c>
      <c r="Y40" s="70">
        <v>8744457279</v>
      </c>
      <c r="Z40" s="70">
        <v>8744457279</v>
      </c>
      <c r="AA40" s="70">
        <v>8744457279</v>
      </c>
    </row>
    <row r="41" spans="1:27" ht="22.5" x14ac:dyDescent="0.25">
      <c r="A41" s="67" t="s">
        <v>129</v>
      </c>
      <c r="B41" s="68" t="s">
        <v>130</v>
      </c>
      <c r="C41" s="69" t="s">
        <v>133</v>
      </c>
      <c r="D41" s="67" t="s">
        <v>51</v>
      </c>
      <c r="E41" s="67" t="s">
        <v>52</v>
      </c>
      <c r="F41" s="67" t="s">
        <v>52</v>
      </c>
      <c r="G41" s="67" t="s">
        <v>79</v>
      </c>
      <c r="H41" s="67"/>
      <c r="I41" s="67"/>
      <c r="J41" s="67"/>
      <c r="K41" s="67"/>
      <c r="L41" s="67"/>
      <c r="M41" s="67" t="s">
        <v>131</v>
      </c>
      <c r="N41" s="67" t="s">
        <v>132</v>
      </c>
      <c r="O41" s="67" t="s">
        <v>55</v>
      </c>
      <c r="P41" s="68" t="s">
        <v>134</v>
      </c>
      <c r="Q41" s="70">
        <v>7859400000</v>
      </c>
      <c r="R41" s="70">
        <v>0</v>
      </c>
      <c r="S41" s="70">
        <v>3548133689</v>
      </c>
      <c r="T41" s="70">
        <v>4311266311</v>
      </c>
      <c r="U41" s="70">
        <v>4311266311</v>
      </c>
      <c r="V41" s="70">
        <v>0</v>
      </c>
      <c r="W41" s="70">
        <v>0</v>
      </c>
      <c r="X41" s="70">
        <v>0</v>
      </c>
      <c r="Y41" s="70">
        <v>0</v>
      </c>
      <c r="Z41" s="70">
        <v>0</v>
      </c>
      <c r="AA41" s="70">
        <v>0</v>
      </c>
    </row>
    <row r="42" spans="1:27" ht="22.5" x14ac:dyDescent="0.25">
      <c r="A42" s="67" t="s">
        <v>129</v>
      </c>
      <c r="B42" s="68" t="s">
        <v>130</v>
      </c>
      <c r="C42" s="69" t="s">
        <v>136</v>
      </c>
      <c r="D42" s="67" t="s">
        <v>51</v>
      </c>
      <c r="E42" s="67" t="s">
        <v>52</v>
      </c>
      <c r="F42" s="67" t="s">
        <v>58</v>
      </c>
      <c r="G42" s="67" t="s">
        <v>52</v>
      </c>
      <c r="H42" s="67"/>
      <c r="I42" s="67"/>
      <c r="J42" s="67"/>
      <c r="K42" s="67"/>
      <c r="L42" s="67"/>
      <c r="M42" s="67" t="s">
        <v>131</v>
      </c>
      <c r="N42" s="67" t="s">
        <v>132</v>
      </c>
      <c r="O42" s="67" t="s">
        <v>55</v>
      </c>
      <c r="P42" s="68" t="s">
        <v>56</v>
      </c>
      <c r="Q42" s="70">
        <v>3177400000</v>
      </c>
      <c r="R42" s="70">
        <v>83512489</v>
      </c>
      <c r="S42" s="70">
        <v>0</v>
      </c>
      <c r="T42" s="70">
        <v>3260912489</v>
      </c>
      <c r="U42" s="70">
        <v>0</v>
      </c>
      <c r="V42" s="70">
        <v>2894074889</v>
      </c>
      <c r="W42" s="70">
        <v>366837600</v>
      </c>
      <c r="X42" s="70">
        <v>2894074889</v>
      </c>
      <c r="Y42" s="70">
        <v>2894074889</v>
      </c>
      <c r="Z42" s="70">
        <v>2894074889</v>
      </c>
      <c r="AA42" s="70">
        <v>2894074889</v>
      </c>
    </row>
    <row r="43" spans="1:27" ht="22.5" x14ac:dyDescent="0.25">
      <c r="A43" s="67" t="s">
        <v>129</v>
      </c>
      <c r="B43" s="68" t="s">
        <v>130</v>
      </c>
      <c r="C43" s="69" t="s">
        <v>137</v>
      </c>
      <c r="D43" s="67" t="s">
        <v>51</v>
      </c>
      <c r="E43" s="67" t="s">
        <v>52</v>
      </c>
      <c r="F43" s="67" t="s">
        <v>58</v>
      </c>
      <c r="G43" s="67" t="s">
        <v>58</v>
      </c>
      <c r="H43" s="67"/>
      <c r="I43" s="67"/>
      <c r="J43" s="67"/>
      <c r="K43" s="67"/>
      <c r="L43" s="67"/>
      <c r="M43" s="67" t="s">
        <v>131</v>
      </c>
      <c r="N43" s="67" t="s">
        <v>132</v>
      </c>
      <c r="O43" s="67" t="s">
        <v>55</v>
      </c>
      <c r="P43" s="68" t="s">
        <v>59</v>
      </c>
      <c r="Q43" s="70">
        <v>1233600000</v>
      </c>
      <c r="R43" s="70">
        <v>0</v>
      </c>
      <c r="S43" s="70">
        <v>83512489</v>
      </c>
      <c r="T43" s="70">
        <v>1150087511</v>
      </c>
      <c r="U43" s="70">
        <v>0</v>
      </c>
      <c r="V43" s="70">
        <v>999522870</v>
      </c>
      <c r="W43" s="70">
        <v>150564641</v>
      </c>
      <c r="X43" s="70">
        <v>999522870</v>
      </c>
      <c r="Y43" s="70">
        <v>999522870</v>
      </c>
      <c r="Z43" s="70">
        <v>999522870</v>
      </c>
      <c r="AA43" s="70">
        <v>999522870</v>
      </c>
    </row>
    <row r="44" spans="1:27" ht="22.5" x14ac:dyDescent="0.25">
      <c r="A44" s="67" t="s">
        <v>129</v>
      </c>
      <c r="B44" s="68" t="s">
        <v>130</v>
      </c>
      <c r="C44" s="69" t="s">
        <v>138</v>
      </c>
      <c r="D44" s="67" t="s">
        <v>51</v>
      </c>
      <c r="E44" s="67" t="s">
        <v>52</v>
      </c>
      <c r="F44" s="67" t="s">
        <v>58</v>
      </c>
      <c r="G44" s="67" t="s">
        <v>61</v>
      </c>
      <c r="H44" s="67"/>
      <c r="I44" s="67"/>
      <c r="J44" s="67"/>
      <c r="K44" s="67"/>
      <c r="L44" s="67"/>
      <c r="M44" s="67" t="s">
        <v>131</v>
      </c>
      <c r="N44" s="67" t="s">
        <v>132</v>
      </c>
      <c r="O44" s="67" t="s">
        <v>55</v>
      </c>
      <c r="P44" s="68" t="s">
        <v>62</v>
      </c>
      <c r="Q44" s="70">
        <v>327100000</v>
      </c>
      <c r="R44" s="70">
        <v>0</v>
      </c>
      <c r="S44" s="70">
        <v>0</v>
      </c>
      <c r="T44" s="70">
        <v>327100000</v>
      </c>
      <c r="U44" s="70">
        <v>0</v>
      </c>
      <c r="V44" s="70">
        <v>276928989</v>
      </c>
      <c r="W44" s="70">
        <v>50171011</v>
      </c>
      <c r="X44" s="70">
        <v>276928989</v>
      </c>
      <c r="Y44" s="70">
        <v>276928989</v>
      </c>
      <c r="Z44" s="70">
        <v>276928989</v>
      </c>
      <c r="AA44" s="70">
        <v>276928989</v>
      </c>
    </row>
    <row r="45" spans="1:27" ht="22.5" x14ac:dyDescent="0.25">
      <c r="A45" s="67" t="s">
        <v>129</v>
      </c>
      <c r="B45" s="68" t="s">
        <v>130</v>
      </c>
      <c r="C45" s="69" t="s">
        <v>139</v>
      </c>
      <c r="D45" s="67" t="s">
        <v>51</v>
      </c>
      <c r="E45" s="67" t="s">
        <v>52</v>
      </c>
      <c r="F45" s="67" t="s">
        <v>58</v>
      </c>
      <c r="G45" s="67" t="s">
        <v>79</v>
      </c>
      <c r="H45" s="67"/>
      <c r="I45" s="67"/>
      <c r="J45" s="67"/>
      <c r="K45" s="67"/>
      <c r="L45" s="67"/>
      <c r="M45" s="67" t="s">
        <v>131</v>
      </c>
      <c r="N45" s="67" t="s">
        <v>132</v>
      </c>
      <c r="O45" s="67" t="s">
        <v>55</v>
      </c>
      <c r="P45" s="68" t="s">
        <v>134</v>
      </c>
      <c r="Q45" s="70">
        <v>219900000</v>
      </c>
      <c r="R45" s="70">
        <v>0</v>
      </c>
      <c r="S45" s="70">
        <v>0</v>
      </c>
      <c r="T45" s="70">
        <v>219900000</v>
      </c>
      <c r="U45" s="70">
        <v>219900000</v>
      </c>
      <c r="V45" s="70">
        <v>0</v>
      </c>
      <c r="W45" s="70">
        <v>0</v>
      </c>
      <c r="X45" s="70">
        <v>0</v>
      </c>
      <c r="Y45" s="70">
        <v>0</v>
      </c>
      <c r="Z45" s="70">
        <v>0</v>
      </c>
      <c r="AA45" s="70">
        <v>0</v>
      </c>
    </row>
    <row r="46" spans="1:27" ht="22.5" x14ac:dyDescent="0.25">
      <c r="A46" s="67" t="s">
        <v>129</v>
      </c>
      <c r="B46" s="68" t="s">
        <v>130</v>
      </c>
      <c r="C46" s="69" t="s">
        <v>209</v>
      </c>
      <c r="D46" s="67" t="s">
        <v>51</v>
      </c>
      <c r="E46" s="67" t="s">
        <v>58</v>
      </c>
      <c r="F46" s="67"/>
      <c r="G46" s="67"/>
      <c r="H46" s="67"/>
      <c r="I46" s="67"/>
      <c r="J46" s="67"/>
      <c r="K46" s="67"/>
      <c r="L46" s="67"/>
      <c r="M46" s="67" t="s">
        <v>131</v>
      </c>
      <c r="N46" s="67" t="s">
        <v>132</v>
      </c>
      <c r="O46" s="67" t="s">
        <v>55</v>
      </c>
      <c r="P46" s="68" t="s">
        <v>210</v>
      </c>
      <c r="Q46" s="70">
        <v>109847091920</v>
      </c>
      <c r="R46" s="70">
        <v>2000000000</v>
      </c>
      <c r="S46" s="70">
        <v>0</v>
      </c>
      <c r="T46" s="70">
        <v>111847091920</v>
      </c>
      <c r="U46" s="70">
        <v>0</v>
      </c>
      <c r="V46" s="70">
        <v>99906191880.860001</v>
      </c>
      <c r="W46" s="70">
        <v>11940900039.139999</v>
      </c>
      <c r="X46" s="70">
        <v>99906191880.860001</v>
      </c>
      <c r="Y46" s="70">
        <v>92240140459.520004</v>
      </c>
      <c r="Z46" s="70">
        <v>90397050498.619995</v>
      </c>
      <c r="AA46" s="70">
        <v>90397050498.619995</v>
      </c>
    </row>
    <row r="47" spans="1:27" ht="22.5" x14ac:dyDescent="0.25">
      <c r="A47" s="67" t="s">
        <v>129</v>
      </c>
      <c r="B47" s="68" t="s">
        <v>130</v>
      </c>
      <c r="C47" s="69" t="s">
        <v>209</v>
      </c>
      <c r="D47" s="67" t="s">
        <v>51</v>
      </c>
      <c r="E47" s="67" t="s">
        <v>58</v>
      </c>
      <c r="F47" s="67"/>
      <c r="G47" s="67"/>
      <c r="H47" s="67"/>
      <c r="I47" s="67"/>
      <c r="J47" s="67"/>
      <c r="K47" s="67"/>
      <c r="L47" s="67"/>
      <c r="M47" s="67" t="s">
        <v>131</v>
      </c>
      <c r="N47" s="67" t="s">
        <v>135</v>
      </c>
      <c r="O47" s="67" t="s">
        <v>55</v>
      </c>
      <c r="P47" s="68" t="s">
        <v>210</v>
      </c>
      <c r="Q47" s="70">
        <v>2500000000</v>
      </c>
      <c r="R47" s="70">
        <v>0</v>
      </c>
      <c r="S47" s="70">
        <v>0</v>
      </c>
      <c r="T47" s="70">
        <v>2500000000</v>
      </c>
      <c r="U47" s="70">
        <v>0</v>
      </c>
      <c r="V47" s="70">
        <v>2039195511.3299999</v>
      </c>
      <c r="W47" s="70">
        <v>460804488.67000002</v>
      </c>
      <c r="X47" s="70">
        <v>2039195511.3299999</v>
      </c>
      <c r="Y47" s="70">
        <v>1683727336.1300001</v>
      </c>
      <c r="Z47" s="70">
        <v>1677966616.1300001</v>
      </c>
      <c r="AA47" s="70">
        <v>1677966616.1300001</v>
      </c>
    </row>
    <row r="48" spans="1:27" ht="22.5" x14ac:dyDescent="0.25">
      <c r="A48" s="67" t="s">
        <v>129</v>
      </c>
      <c r="B48" s="68" t="s">
        <v>130</v>
      </c>
      <c r="C48" s="69" t="s">
        <v>141</v>
      </c>
      <c r="D48" s="67" t="s">
        <v>51</v>
      </c>
      <c r="E48" s="67" t="s">
        <v>61</v>
      </c>
      <c r="F48" s="67" t="s">
        <v>61</v>
      </c>
      <c r="G48" s="67" t="s">
        <v>52</v>
      </c>
      <c r="H48" s="67" t="s">
        <v>142</v>
      </c>
      <c r="I48" s="67"/>
      <c r="J48" s="67"/>
      <c r="K48" s="67"/>
      <c r="L48" s="67"/>
      <c r="M48" s="67" t="s">
        <v>131</v>
      </c>
      <c r="N48" s="67" t="s">
        <v>135</v>
      </c>
      <c r="O48" s="67" t="s">
        <v>55</v>
      </c>
      <c r="P48" s="68" t="s">
        <v>143</v>
      </c>
      <c r="Q48" s="70">
        <v>65682700000</v>
      </c>
      <c r="R48" s="70">
        <v>0</v>
      </c>
      <c r="S48" s="70">
        <v>0</v>
      </c>
      <c r="T48" s="70">
        <v>65682700000</v>
      </c>
      <c r="U48" s="70">
        <v>0</v>
      </c>
      <c r="V48" s="70">
        <v>58750724897</v>
      </c>
      <c r="W48" s="70">
        <v>6931975103</v>
      </c>
      <c r="X48" s="70">
        <v>58750724897</v>
      </c>
      <c r="Y48" s="70">
        <v>58750724897</v>
      </c>
      <c r="Z48" s="70">
        <v>58750724897</v>
      </c>
      <c r="AA48" s="70">
        <v>58750724897</v>
      </c>
    </row>
    <row r="49" spans="1:27" ht="22.5" x14ac:dyDescent="0.25">
      <c r="A49" s="67" t="s">
        <v>129</v>
      </c>
      <c r="B49" s="68" t="s">
        <v>130</v>
      </c>
      <c r="C49" s="69" t="s">
        <v>74</v>
      </c>
      <c r="D49" s="67" t="s">
        <v>51</v>
      </c>
      <c r="E49" s="67" t="s">
        <v>61</v>
      </c>
      <c r="F49" s="67" t="s">
        <v>61</v>
      </c>
      <c r="G49" s="67" t="s">
        <v>52</v>
      </c>
      <c r="H49" s="67" t="s">
        <v>75</v>
      </c>
      <c r="I49" s="67"/>
      <c r="J49" s="67"/>
      <c r="K49" s="67"/>
      <c r="L49" s="67"/>
      <c r="M49" s="67" t="s">
        <v>131</v>
      </c>
      <c r="N49" s="67" t="s">
        <v>132</v>
      </c>
      <c r="O49" s="67" t="s">
        <v>55</v>
      </c>
      <c r="P49" s="68" t="s">
        <v>76</v>
      </c>
      <c r="Q49" s="70">
        <v>11638798885</v>
      </c>
      <c r="R49" s="70">
        <v>0</v>
      </c>
      <c r="S49" s="70">
        <v>2085688512</v>
      </c>
      <c r="T49" s="70">
        <v>9553110373</v>
      </c>
      <c r="U49" s="70">
        <v>9553110373</v>
      </c>
      <c r="V49" s="70">
        <v>0</v>
      </c>
      <c r="W49" s="70">
        <v>0</v>
      </c>
      <c r="X49" s="70">
        <v>0</v>
      </c>
      <c r="Y49" s="70">
        <v>0</v>
      </c>
      <c r="Z49" s="70">
        <v>0</v>
      </c>
      <c r="AA49" s="70">
        <v>0</v>
      </c>
    </row>
    <row r="50" spans="1:27" ht="22.5" x14ac:dyDescent="0.25">
      <c r="A50" s="67" t="s">
        <v>129</v>
      </c>
      <c r="B50" s="68" t="s">
        <v>130</v>
      </c>
      <c r="C50" s="69" t="s">
        <v>144</v>
      </c>
      <c r="D50" s="67" t="s">
        <v>51</v>
      </c>
      <c r="E50" s="67" t="s">
        <v>61</v>
      </c>
      <c r="F50" s="67" t="s">
        <v>79</v>
      </c>
      <c r="G50" s="67" t="s">
        <v>58</v>
      </c>
      <c r="H50" s="67" t="s">
        <v>84</v>
      </c>
      <c r="I50" s="67"/>
      <c r="J50" s="67"/>
      <c r="K50" s="67"/>
      <c r="L50" s="67"/>
      <c r="M50" s="67" t="s">
        <v>131</v>
      </c>
      <c r="N50" s="67" t="s">
        <v>132</v>
      </c>
      <c r="O50" s="67" t="s">
        <v>55</v>
      </c>
      <c r="P50" s="68" t="s">
        <v>145</v>
      </c>
      <c r="Q50" s="70">
        <v>11161800000</v>
      </c>
      <c r="R50" s="70">
        <v>0</v>
      </c>
      <c r="S50" s="70">
        <v>0</v>
      </c>
      <c r="T50" s="70">
        <v>11161800000</v>
      </c>
      <c r="U50" s="70">
        <v>0</v>
      </c>
      <c r="V50" s="70">
        <v>8249837749</v>
      </c>
      <c r="W50" s="70">
        <v>2911962251</v>
      </c>
      <c r="X50" s="70">
        <v>8249837749</v>
      </c>
      <c r="Y50" s="70">
        <v>8249837749</v>
      </c>
      <c r="Z50" s="70">
        <v>8249837749</v>
      </c>
      <c r="AA50" s="70">
        <v>8249837749</v>
      </c>
    </row>
    <row r="51" spans="1:27" ht="22.5" x14ac:dyDescent="0.25">
      <c r="A51" s="67" t="s">
        <v>129</v>
      </c>
      <c r="B51" s="68" t="s">
        <v>130</v>
      </c>
      <c r="C51" s="69" t="s">
        <v>146</v>
      </c>
      <c r="D51" s="67" t="s">
        <v>51</v>
      </c>
      <c r="E51" s="67" t="s">
        <v>61</v>
      </c>
      <c r="F51" s="67" t="s">
        <v>79</v>
      </c>
      <c r="G51" s="67" t="s">
        <v>58</v>
      </c>
      <c r="H51" s="67" t="s">
        <v>147</v>
      </c>
      <c r="I51" s="67"/>
      <c r="J51" s="67"/>
      <c r="K51" s="67"/>
      <c r="L51" s="67"/>
      <c r="M51" s="67" t="s">
        <v>131</v>
      </c>
      <c r="N51" s="67" t="s">
        <v>132</v>
      </c>
      <c r="O51" s="67" t="s">
        <v>55</v>
      </c>
      <c r="P51" s="68" t="s">
        <v>148</v>
      </c>
      <c r="Q51" s="70">
        <v>7300000000</v>
      </c>
      <c r="R51" s="70">
        <v>0</v>
      </c>
      <c r="S51" s="70">
        <v>0</v>
      </c>
      <c r="T51" s="70">
        <v>7300000000</v>
      </c>
      <c r="U51" s="70">
        <v>0</v>
      </c>
      <c r="V51" s="70">
        <v>7291992340</v>
      </c>
      <c r="W51" s="70">
        <v>8007660</v>
      </c>
      <c r="X51" s="70">
        <v>7291992340</v>
      </c>
      <c r="Y51" s="70">
        <v>7288992340</v>
      </c>
      <c r="Z51" s="70">
        <v>7288992340</v>
      </c>
      <c r="AA51" s="70">
        <v>7288992340</v>
      </c>
    </row>
    <row r="52" spans="1:27" ht="22.5" x14ac:dyDescent="0.25">
      <c r="A52" s="67" t="s">
        <v>129</v>
      </c>
      <c r="B52" s="68" t="s">
        <v>130</v>
      </c>
      <c r="C52" s="69" t="s">
        <v>82</v>
      </c>
      <c r="D52" s="67" t="s">
        <v>51</v>
      </c>
      <c r="E52" s="67" t="s">
        <v>61</v>
      </c>
      <c r="F52" s="67" t="s">
        <v>79</v>
      </c>
      <c r="G52" s="67" t="s">
        <v>58</v>
      </c>
      <c r="H52" s="67" t="s">
        <v>80</v>
      </c>
      <c r="I52" s="67"/>
      <c r="J52" s="67"/>
      <c r="K52" s="67"/>
      <c r="L52" s="67"/>
      <c r="M52" s="67" t="s">
        <v>131</v>
      </c>
      <c r="N52" s="67" t="s">
        <v>132</v>
      </c>
      <c r="O52" s="67" t="s">
        <v>55</v>
      </c>
      <c r="P52" s="68" t="s">
        <v>83</v>
      </c>
      <c r="Q52" s="70">
        <v>604700000</v>
      </c>
      <c r="R52" s="70">
        <v>0</v>
      </c>
      <c r="S52" s="70">
        <v>0</v>
      </c>
      <c r="T52" s="70">
        <v>604700000</v>
      </c>
      <c r="U52" s="70">
        <v>0</v>
      </c>
      <c r="V52" s="70">
        <v>200700917</v>
      </c>
      <c r="W52" s="70">
        <v>403999083</v>
      </c>
      <c r="X52" s="70">
        <v>200700917</v>
      </c>
      <c r="Y52" s="70">
        <v>200700917</v>
      </c>
      <c r="Z52" s="70">
        <v>200700917</v>
      </c>
      <c r="AA52" s="70">
        <v>200700917</v>
      </c>
    </row>
    <row r="53" spans="1:27" ht="22.5" x14ac:dyDescent="0.25">
      <c r="A53" s="67" t="s">
        <v>129</v>
      </c>
      <c r="B53" s="68" t="s">
        <v>130</v>
      </c>
      <c r="C53" s="69" t="s">
        <v>149</v>
      </c>
      <c r="D53" s="67" t="s">
        <v>51</v>
      </c>
      <c r="E53" s="67" t="s">
        <v>61</v>
      </c>
      <c r="F53" s="67" t="s">
        <v>79</v>
      </c>
      <c r="G53" s="67" t="s">
        <v>58</v>
      </c>
      <c r="H53" s="67" t="s">
        <v>150</v>
      </c>
      <c r="I53" s="67"/>
      <c r="J53" s="67"/>
      <c r="K53" s="67"/>
      <c r="L53" s="67"/>
      <c r="M53" s="67" t="s">
        <v>131</v>
      </c>
      <c r="N53" s="67" t="s">
        <v>132</v>
      </c>
      <c r="O53" s="67" t="s">
        <v>55</v>
      </c>
      <c r="P53" s="68" t="s">
        <v>235</v>
      </c>
      <c r="Q53" s="70">
        <v>54200000</v>
      </c>
      <c r="R53" s="70">
        <v>0</v>
      </c>
      <c r="S53" s="70">
        <v>0</v>
      </c>
      <c r="T53" s="70">
        <v>54200000</v>
      </c>
      <c r="U53" s="70">
        <v>0</v>
      </c>
      <c r="V53" s="70">
        <v>20562430</v>
      </c>
      <c r="W53" s="70">
        <v>33637570</v>
      </c>
      <c r="X53" s="70">
        <v>20562430</v>
      </c>
      <c r="Y53" s="70">
        <v>20562430</v>
      </c>
      <c r="Z53" s="70">
        <v>15562430</v>
      </c>
      <c r="AA53" s="70">
        <v>15562430</v>
      </c>
    </row>
    <row r="54" spans="1:27" ht="22.5" x14ac:dyDescent="0.25">
      <c r="A54" s="67" t="s">
        <v>129</v>
      </c>
      <c r="B54" s="68" t="s">
        <v>130</v>
      </c>
      <c r="C54" s="69" t="s">
        <v>151</v>
      </c>
      <c r="D54" s="67" t="s">
        <v>51</v>
      </c>
      <c r="E54" s="67" t="s">
        <v>61</v>
      </c>
      <c r="F54" s="67" t="s">
        <v>79</v>
      </c>
      <c r="G54" s="67" t="s">
        <v>58</v>
      </c>
      <c r="H54" s="67" t="s">
        <v>152</v>
      </c>
      <c r="I54" s="67"/>
      <c r="J54" s="67"/>
      <c r="K54" s="67"/>
      <c r="L54" s="67"/>
      <c r="M54" s="67" t="s">
        <v>131</v>
      </c>
      <c r="N54" s="67" t="s">
        <v>132</v>
      </c>
      <c r="O54" s="67" t="s">
        <v>55</v>
      </c>
      <c r="P54" s="68" t="s">
        <v>234</v>
      </c>
      <c r="Q54" s="70">
        <v>357000000</v>
      </c>
      <c r="R54" s="70">
        <v>0</v>
      </c>
      <c r="S54" s="70">
        <v>0</v>
      </c>
      <c r="T54" s="70">
        <v>357000000</v>
      </c>
      <c r="U54" s="70">
        <v>0</v>
      </c>
      <c r="V54" s="70">
        <v>189681320</v>
      </c>
      <c r="W54" s="70">
        <v>167318680</v>
      </c>
      <c r="X54" s="70">
        <v>189681320</v>
      </c>
      <c r="Y54" s="70">
        <v>187226299</v>
      </c>
      <c r="Z54" s="70">
        <v>187226299</v>
      </c>
      <c r="AA54" s="70">
        <v>187226299</v>
      </c>
    </row>
    <row r="55" spans="1:27" ht="22.5" x14ac:dyDescent="0.25">
      <c r="A55" s="67" t="s">
        <v>129</v>
      </c>
      <c r="B55" s="68" t="s">
        <v>130</v>
      </c>
      <c r="C55" s="69" t="s">
        <v>213</v>
      </c>
      <c r="D55" s="67" t="s">
        <v>51</v>
      </c>
      <c r="E55" s="67" t="s">
        <v>61</v>
      </c>
      <c r="F55" s="67" t="s">
        <v>54</v>
      </c>
      <c r="G55" s="67"/>
      <c r="H55" s="67"/>
      <c r="I55" s="67"/>
      <c r="J55" s="67"/>
      <c r="K55" s="67"/>
      <c r="L55" s="67"/>
      <c r="M55" s="67" t="s">
        <v>131</v>
      </c>
      <c r="N55" s="67" t="s">
        <v>132</v>
      </c>
      <c r="O55" s="67" t="s">
        <v>55</v>
      </c>
      <c r="P55" s="68" t="s">
        <v>214</v>
      </c>
      <c r="Q55" s="70">
        <v>9161000000</v>
      </c>
      <c r="R55" s="70">
        <v>0</v>
      </c>
      <c r="S55" s="70">
        <v>0</v>
      </c>
      <c r="T55" s="70">
        <v>9161000000</v>
      </c>
      <c r="U55" s="70">
        <v>0</v>
      </c>
      <c r="V55" s="70">
        <v>524413836</v>
      </c>
      <c r="W55" s="70">
        <v>8636586164</v>
      </c>
      <c r="X55" s="70">
        <v>524413836</v>
      </c>
      <c r="Y55" s="70">
        <v>524413836</v>
      </c>
      <c r="Z55" s="70">
        <v>524413836</v>
      </c>
      <c r="AA55" s="70">
        <v>524413836</v>
      </c>
    </row>
    <row r="56" spans="1:27" ht="22.5" x14ac:dyDescent="0.25">
      <c r="A56" s="67" t="s">
        <v>129</v>
      </c>
      <c r="B56" s="68" t="s">
        <v>130</v>
      </c>
      <c r="C56" s="69" t="s">
        <v>85</v>
      </c>
      <c r="D56" s="67" t="s">
        <v>51</v>
      </c>
      <c r="E56" s="67" t="s">
        <v>86</v>
      </c>
      <c r="F56" s="67" t="s">
        <v>52</v>
      </c>
      <c r="G56" s="67"/>
      <c r="H56" s="67"/>
      <c r="I56" s="67"/>
      <c r="J56" s="67"/>
      <c r="K56" s="67"/>
      <c r="L56" s="67"/>
      <c r="M56" s="67" t="s">
        <v>131</v>
      </c>
      <c r="N56" s="67" t="s">
        <v>132</v>
      </c>
      <c r="O56" s="67" t="s">
        <v>55</v>
      </c>
      <c r="P56" s="68" t="s">
        <v>87</v>
      </c>
      <c r="Q56" s="70">
        <v>2974800000</v>
      </c>
      <c r="R56" s="70">
        <v>0</v>
      </c>
      <c r="S56" s="70">
        <v>0</v>
      </c>
      <c r="T56" s="70">
        <v>2974800000</v>
      </c>
      <c r="U56" s="70">
        <v>0</v>
      </c>
      <c r="V56" s="70">
        <v>2755464666.25</v>
      </c>
      <c r="W56" s="70">
        <v>219335333.75</v>
      </c>
      <c r="X56" s="70">
        <v>2755464666.25</v>
      </c>
      <c r="Y56" s="70">
        <v>2755464666.25</v>
      </c>
      <c r="Z56" s="70">
        <v>2755464666.25</v>
      </c>
      <c r="AA56" s="70">
        <v>2755464666.25</v>
      </c>
    </row>
    <row r="57" spans="1:27" ht="22.5" x14ac:dyDescent="0.25">
      <c r="A57" s="67" t="s">
        <v>129</v>
      </c>
      <c r="B57" s="68" t="s">
        <v>130</v>
      </c>
      <c r="C57" s="69" t="s">
        <v>88</v>
      </c>
      <c r="D57" s="67" t="s">
        <v>51</v>
      </c>
      <c r="E57" s="67" t="s">
        <v>86</v>
      </c>
      <c r="F57" s="67" t="s">
        <v>79</v>
      </c>
      <c r="G57" s="67" t="s">
        <v>52</v>
      </c>
      <c r="H57" s="67"/>
      <c r="I57" s="67"/>
      <c r="J57" s="67"/>
      <c r="K57" s="67"/>
      <c r="L57" s="67"/>
      <c r="M57" s="67" t="s">
        <v>131</v>
      </c>
      <c r="N57" s="67" t="s">
        <v>132</v>
      </c>
      <c r="O57" s="67" t="s">
        <v>55</v>
      </c>
      <c r="P57" s="68" t="s">
        <v>89</v>
      </c>
      <c r="Q57" s="70">
        <v>1255000000</v>
      </c>
      <c r="R57" s="70">
        <v>85688512</v>
      </c>
      <c r="S57" s="70">
        <v>0</v>
      </c>
      <c r="T57" s="70">
        <v>1340688512</v>
      </c>
      <c r="U57" s="70">
        <v>0</v>
      </c>
      <c r="V57" s="70">
        <v>1340688512</v>
      </c>
      <c r="W57" s="70">
        <v>0</v>
      </c>
      <c r="X57" s="70">
        <v>1340688512</v>
      </c>
      <c r="Y57" s="70">
        <v>1340688512</v>
      </c>
      <c r="Z57" s="70">
        <v>1340688512</v>
      </c>
      <c r="AA57" s="70">
        <v>1340688512</v>
      </c>
    </row>
    <row r="58" spans="1:27" ht="33.75" x14ac:dyDescent="0.25">
      <c r="A58" s="67" t="s">
        <v>129</v>
      </c>
      <c r="B58" s="68" t="s">
        <v>130</v>
      </c>
      <c r="C58" s="69" t="s">
        <v>153</v>
      </c>
      <c r="D58" s="67" t="s">
        <v>91</v>
      </c>
      <c r="E58" s="67" t="s">
        <v>111</v>
      </c>
      <c r="F58" s="67" t="s">
        <v>93</v>
      </c>
      <c r="G58" s="67" t="s">
        <v>94</v>
      </c>
      <c r="H58" s="67"/>
      <c r="I58" s="67"/>
      <c r="J58" s="67"/>
      <c r="K58" s="67"/>
      <c r="L58" s="67"/>
      <c r="M58" s="67" t="s">
        <v>131</v>
      </c>
      <c r="N58" s="67" t="s">
        <v>132</v>
      </c>
      <c r="O58" s="67" t="s">
        <v>55</v>
      </c>
      <c r="P58" s="68" t="s">
        <v>154</v>
      </c>
      <c r="Q58" s="70">
        <v>14205451000</v>
      </c>
      <c r="R58" s="70">
        <v>0</v>
      </c>
      <c r="S58" s="70">
        <v>0</v>
      </c>
      <c r="T58" s="70">
        <v>14205451000</v>
      </c>
      <c r="U58" s="70">
        <v>0</v>
      </c>
      <c r="V58" s="70">
        <v>12198621574.33</v>
      </c>
      <c r="W58" s="70">
        <v>2006829425.6700001</v>
      </c>
      <c r="X58" s="70">
        <v>12198621574.33</v>
      </c>
      <c r="Y58" s="70">
        <v>11234849774.120001</v>
      </c>
      <c r="Z58" s="70">
        <v>10829215494.790001</v>
      </c>
      <c r="AA58" s="70">
        <v>10829215494.790001</v>
      </c>
    </row>
    <row r="59" spans="1:27" ht="33.75" x14ac:dyDescent="0.25">
      <c r="A59" s="67" t="s">
        <v>129</v>
      </c>
      <c r="B59" s="68" t="s">
        <v>130</v>
      </c>
      <c r="C59" s="69" t="s">
        <v>155</v>
      </c>
      <c r="D59" s="67" t="s">
        <v>91</v>
      </c>
      <c r="E59" s="67" t="s">
        <v>156</v>
      </c>
      <c r="F59" s="67" t="s">
        <v>93</v>
      </c>
      <c r="G59" s="67" t="s">
        <v>69</v>
      </c>
      <c r="H59" s="67"/>
      <c r="I59" s="67"/>
      <c r="J59" s="67"/>
      <c r="K59" s="67"/>
      <c r="L59" s="67"/>
      <c r="M59" s="67" t="s">
        <v>53</v>
      </c>
      <c r="N59" s="67" t="s">
        <v>98</v>
      </c>
      <c r="O59" s="67" t="s">
        <v>55</v>
      </c>
      <c r="P59" s="68" t="s">
        <v>157</v>
      </c>
      <c r="Q59" s="70">
        <v>2729996132</v>
      </c>
      <c r="R59" s="70">
        <v>0</v>
      </c>
      <c r="S59" s="70">
        <v>0</v>
      </c>
      <c r="T59" s="70">
        <v>2729996132</v>
      </c>
      <c r="U59" s="70">
        <v>0</v>
      </c>
      <c r="V59" s="70">
        <v>1600794150</v>
      </c>
      <c r="W59" s="70">
        <v>1129201982</v>
      </c>
      <c r="X59" s="70">
        <v>1600794150</v>
      </c>
      <c r="Y59" s="70">
        <v>1600794150</v>
      </c>
      <c r="Z59" s="70">
        <v>1600794150</v>
      </c>
      <c r="AA59" s="70">
        <v>1600794150</v>
      </c>
    </row>
    <row r="60" spans="1:27" ht="33.75" x14ac:dyDescent="0.25">
      <c r="A60" s="67" t="s">
        <v>129</v>
      </c>
      <c r="B60" s="68" t="s">
        <v>130</v>
      </c>
      <c r="C60" s="69" t="s">
        <v>155</v>
      </c>
      <c r="D60" s="67" t="s">
        <v>91</v>
      </c>
      <c r="E60" s="67" t="s">
        <v>156</v>
      </c>
      <c r="F60" s="67" t="s">
        <v>93</v>
      </c>
      <c r="G60" s="67" t="s">
        <v>69</v>
      </c>
      <c r="H60" s="67"/>
      <c r="I60" s="67"/>
      <c r="J60" s="67"/>
      <c r="K60" s="67"/>
      <c r="L60" s="67"/>
      <c r="M60" s="67" t="s">
        <v>131</v>
      </c>
      <c r="N60" s="67" t="s">
        <v>132</v>
      </c>
      <c r="O60" s="67" t="s">
        <v>55</v>
      </c>
      <c r="P60" s="68" t="s">
        <v>157</v>
      </c>
      <c r="Q60" s="70">
        <v>4250090651</v>
      </c>
      <c r="R60" s="70">
        <v>0</v>
      </c>
      <c r="S60" s="70">
        <v>0</v>
      </c>
      <c r="T60" s="70">
        <v>4250090651</v>
      </c>
      <c r="U60" s="70">
        <v>0</v>
      </c>
      <c r="V60" s="70">
        <v>3702187313.1999998</v>
      </c>
      <c r="W60" s="70">
        <v>547903337.79999995</v>
      </c>
      <c r="X60" s="70">
        <v>3702187313.1999998</v>
      </c>
      <c r="Y60" s="70">
        <v>3684390063.1999998</v>
      </c>
      <c r="Z60" s="70">
        <v>3682773905.5999999</v>
      </c>
      <c r="AA60" s="70">
        <v>3682773905.5999999</v>
      </c>
    </row>
    <row r="61" spans="1:27" ht="33.75" x14ac:dyDescent="0.25">
      <c r="A61" s="67" t="s">
        <v>129</v>
      </c>
      <c r="B61" s="68" t="s">
        <v>130</v>
      </c>
      <c r="C61" s="69" t="s">
        <v>158</v>
      </c>
      <c r="D61" s="67" t="s">
        <v>91</v>
      </c>
      <c r="E61" s="67" t="s">
        <v>156</v>
      </c>
      <c r="F61" s="67" t="s">
        <v>93</v>
      </c>
      <c r="G61" s="67" t="s">
        <v>104</v>
      </c>
      <c r="H61" s="67"/>
      <c r="I61" s="67"/>
      <c r="J61" s="67"/>
      <c r="K61" s="67"/>
      <c r="L61" s="67"/>
      <c r="M61" s="67" t="s">
        <v>131</v>
      </c>
      <c r="N61" s="67" t="s">
        <v>132</v>
      </c>
      <c r="O61" s="67" t="s">
        <v>55</v>
      </c>
      <c r="P61" s="68" t="s">
        <v>159</v>
      </c>
      <c r="Q61" s="70">
        <v>14401143689</v>
      </c>
      <c r="R61" s="70">
        <v>0</v>
      </c>
      <c r="S61" s="70">
        <v>0</v>
      </c>
      <c r="T61" s="70">
        <v>14401143689</v>
      </c>
      <c r="U61" s="70">
        <v>0</v>
      </c>
      <c r="V61" s="70">
        <v>6849704781.6499996</v>
      </c>
      <c r="W61" s="70">
        <v>7551438907.3500004</v>
      </c>
      <c r="X61" s="70">
        <v>6849704781.6499996</v>
      </c>
      <c r="Y61" s="70">
        <v>3751206934.3800001</v>
      </c>
      <c r="Z61" s="70">
        <v>3555674154.9400001</v>
      </c>
      <c r="AA61" s="70">
        <v>3555674154.9400001</v>
      </c>
    </row>
    <row r="62" spans="1:27" ht="33.75" x14ac:dyDescent="0.25">
      <c r="A62" s="67" t="s">
        <v>129</v>
      </c>
      <c r="B62" s="68" t="s">
        <v>130</v>
      </c>
      <c r="C62" s="69" t="s">
        <v>158</v>
      </c>
      <c r="D62" s="67" t="s">
        <v>91</v>
      </c>
      <c r="E62" s="67" t="s">
        <v>156</v>
      </c>
      <c r="F62" s="67" t="s">
        <v>93</v>
      </c>
      <c r="G62" s="67" t="s">
        <v>104</v>
      </c>
      <c r="H62" s="67"/>
      <c r="I62" s="67"/>
      <c r="J62" s="67"/>
      <c r="K62" s="67"/>
      <c r="L62" s="67"/>
      <c r="M62" s="67" t="s">
        <v>131</v>
      </c>
      <c r="N62" s="67" t="s">
        <v>140</v>
      </c>
      <c r="O62" s="67" t="s">
        <v>55</v>
      </c>
      <c r="P62" s="68" t="s">
        <v>159</v>
      </c>
      <c r="Q62" s="70">
        <v>38856535928</v>
      </c>
      <c r="R62" s="70">
        <v>0</v>
      </c>
      <c r="S62" s="70">
        <v>0</v>
      </c>
      <c r="T62" s="70">
        <v>38856535928</v>
      </c>
      <c r="U62" s="70">
        <v>0</v>
      </c>
      <c r="V62" s="70">
        <v>789803</v>
      </c>
      <c r="W62" s="70">
        <v>38855746125</v>
      </c>
      <c r="X62" s="70">
        <v>789803</v>
      </c>
      <c r="Y62" s="70">
        <v>789803</v>
      </c>
      <c r="Z62" s="70">
        <v>789803</v>
      </c>
      <c r="AA62" s="70">
        <v>789803</v>
      </c>
    </row>
    <row r="63" spans="1:27" ht="22.5" x14ac:dyDescent="0.25">
      <c r="A63" s="67" t="s">
        <v>129</v>
      </c>
      <c r="B63" s="68" t="s">
        <v>130</v>
      </c>
      <c r="C63" s="69" t="s">
        <v>160</v>
      </c>
      <c r="D63" s="67" t="s">
        <v>91</v>
      </c>
      <c r="E63" s="67" t="s">
        <v>156</v>
      </c>
      <c r="F63" s="67" t="s">
        <v>93</v>
      </c>
      <c r="G63" s="67" t="s">
        <v>98</v>
      </c>
      <c r="H63" s="67"/>
      <c r="I63" s="67"/>
      <c r="J63" s="67"/>
      <c r="K63" s="67"/>
      <c r="L63" s="67"/>
      <c r="M63" s="67" t="s">
        <v>131</v>
      </c>
      <c r="N63" s="67" t="s">
        <v>132</v>
      </c>
      <c r="O63" s="67" t="s">
        <v>55</v>
      </c>
      <c r="P63" s="68" t="s">
        <v>161</v>
      </c>
      <c r="Q63" s="70">
        <v>3364397511</v>
      </c>
      <c r="R63" s="70">
        <v>0</v>
      </c>
      <c r="S63" s="70">
        <v>0</v>
      </c>
      <c r="T63" s="70">
        <v>3364397511</v>
      </c>
      <c r="U63" s="70">
        <v>0</v>
      </c>
      <c r="V63" s="70">
        <v>2776755693</v>
      </c>
      <c r="W63" s="70">
        <v>587641818</v>
      </c>
      <c r="X63" s="70">
        <v>2776755693</v>
      </c>
      <c r="Y63" s="70">
        <v>1970301910.8800001</v>
      </c>
      <c r="Z63" s="70">
        <v>1970301910.8800001</v>
      </c>
      <c r="AA63" s="70">
        <v>1970301910.8800001</v>
      </c>
    </row>
    <row r="64" spans="1:27" ht="33.75" x14ac:dyDescent="0.25">
      <c r="A64" s="67" t="s">
        <v>129</v>
      </c>
      <c r="B64" s="68" t="s">
        <v>130</v>
      </c>
      <c r="C64" s="69" t="s">
        <v>220</v>
      </c>
      <c r="D64" s="67" t="s">
        <v>91</v>
      </c>
      <c r="E64" s="67" t="s">
        <v>156</v>
      </c>
      <c r="F64" s="67" t="s">
        <v>93</v>
      </c>
      <c r="G64" s="67" t="s">
        <v>101</v>
      </c>
      <c r="H64" s="67" t="s">
        <v>17</v>
      </c>
      <c r="I64" s="67" t="s">
        <v>17</v>
      </c>
      <c r="J64" s="67" t="s">
        <v>17</v>
      </c>
      <c r="K64" s="67" t="s">
        <v>17</v>
      </c>
      <c r="L64" s="67" t="s">
        <v>17</v>
      </c>
      <c r="M64" s="67" t="s">
        <v>53</v>
      </c>
      <c r="N64" s="67" t="s">
        <v>98</v>
      </c>
      <c r="O64" s="67" t="s">
        <v>55</v>
      </c>
      <c r="P64" s="68" t="s">
        <v>221</v>
      </c>
      <c r="Q64" s="70">
        <v>33155229117</v>
      </c>
      <c r="R64" s="70">
        <v>0</v>
      </c>
      <c r="S64" s="70">
        <v>0</v>
      </c>
      <c r="T64" s="70">
        <v>33155229117</v>
      </c>
      <c r="U64" s="70">
        <v>0</v>
      </c>
      <c r="V64" s="70">
        <v>11802866879</v>
      </c>
      <c r="W64" s="70">
        <v>21352362238</v>
      </c>
      <c r="X64" s="70">
        <v>11802866879</v>
      </c>
      <c r="Y64" s="70">
        <v>1150658598.8199999</v>
      </c>
      <c r="Z64" s="70">
        <v>1119048677.49</v>
      </c>
      <c r="AA64" s="70">
        <v>1119048677.49</v>
      </c>
    </row>
    <row r="65" spans="1:27" ht="33.75" x14ac:dyDescent="0.25">
      <c r="A65" s="67" t="s">
        <v>129</v>
      </c>
      <c r="B65" s="68" t="s">
        <v>130</v>
      </c>
      <c r="C65" s="69" t="s">
        <v>220</v>
      </c>
      <c r="D65" s="67" t="s">
        <v>91</v>
      </c>
      <c r="E65" s="67" t="s">
        <v>156</v>
      </c>
      <c r="F65" s="67" t="s">
        <v>93</v>
      </c>
      <c r="G65" s="67" t="s">
        <v>101</v>
      </c>
      <c r="H65" s="67" t="s">
        <v>17</v>
      </c>
      <c r="I65" s="67" t="s">
        <v>17</v>
      </c>
      <c r="J65" s="67" t="s">
        <v>17</v>
      </c>
      <c r="K65" s="67" t="s">
        <v>17</v>
      </c>
      <c r="L65" s="67" t="s">
        <v>17</v>
      </c>
      <c r="M65" s="67" t="s">
        <v>131</v>
      </c>
      <c r="N65" s="67" t="s">
        <v>132</v>
      </c>
      <c r="O65" s="67" t="s">
        <v>55</v>
      </c>
      <c r="P65" s="68" t="s">
        <v>221</v>
      </c>
      <c r="Q65" s="70">
        <v>3296733082</v>
      </c>
      <c r="R65" s="70">
        <v>0</v>
      </c>
      <c r="S65" s="70">
        <v>0</v>
      </c>
      <c r="T65" s="70">
        <v>3296733082</v>
      </c>
      <c r="U65" s="70">
        <v>0</v>
      </c>
      <c r="V65" s="70">
        <v>915910960.79999995</v>
      </c>
      <c r="W65" s="70">
        <v>2380822121.1999998</v>
      </c>
      <c r="X65" s="70">
        <v>915910960.79999995</v>
      </c>
      <c r="Y65" s="70">
        <v>764094500.79999995</v>
      </c>
      <c r="Z65" s="70">
        <v>763333340.79999995</v>
      </c>
      <c r="AA65" s="70">
        <v>763333340.79999995</v>
      </c>
    </row>
    <row r="66" spans="1:27" ht="33.75" x14ac:dyDescent="0.25">
      <c r="A66" s="67" t="s">
        <v>129</v>
      </c>
      <c r="B66" s="68" t="s">
        <v>130</v>
      </c>
      <c r="C66" s="69" t="s">
        <v>162</v>
      </c>
      <c r="D66" s="67" t="s">
        <v>91</v>
      </c>
      <c r="E66" s="67" t="s">
        <v>121</v>
      </c>
      <c r="F66" s="67" t="s">
        <v>93</v>
      </c>
      <c r="G66" s="67" t="s">
        <v>112</v>
      </c>
      <c r="H66" s="67"/>
      <c r="I66" s="67"/>
      <c r="J66" s="67"/>
      <c r="K66" s="67"/>
      <c r="L66" s="67"/>
      <c r="M66" s="67" t="s">
        <v>131</v>
      </c>
      <c r="N66" s="67" t="s">
        <v>132</v>
      </c>
      <c r="O66" s="67" t="s">
        <v>55</v>
      </c>
      <c r="P66" s="68" t="s">
        <v>163</v>
      </c>
      <c r="Q66" s="70">
        <v>1013187111</v>
      </c>
      <c r="R66" s="70">
        <v>0</v>
      </c>
      <c r="S66" s="70">
        <v>0</v>
      </c>
      <c r="T66" s="70">
        <v>1013187111</v>
      </c>
      <c r="U66" s="70">
        <v>0</v>
      </c>
      <c r="V66" s="70">
        <v>981097062.20000005</v>
      </c>
      <c r="W66" s="70">
        <v>32090048.800000001</v>
      </c>
      <c r="X66" s="70">
        <v>981097062.20000005</v>
      </c>
      <c r="Y66" s="70">
        <v>953384222.20000005</v>
      </c>
      <c r="Z66" s="70">
        <v>952707694.60000002</v>
      </c>
      <c r="AA66" s="70">
        <v>952707694.60000002</v>
      </c>
    </row>
    <row r="67" spans="1:27" ht="45" x14ac:dyDescent="0.25">
      <c r="A67" s="67" t="s">
        <v>129</v>
      </c>
      <c r="B67" s="68" t="s">
        <v>130</v>
      </c>
      <c r="C67" s="69" t="s">
        <v>120</v>
      </c>
      <c r="D67" s="67" t="s">
        <v>91</v>
      </c>
      <c r="E67" s="67" t="s">
        <v>121</v>
      </c>
      <c r="F67" s="67" t="s">
        <v>93</v>
      </c>
      <c r="G67" s="67" t="s">
        <v>122</v>
      </c>
      <c r="H67" s="67"/>
      <c r="I67" s="67"/>
      <c r="J67" s="67"/>
      <c r="K67" s="67"/>
      <c r="L67" s="67"/>
      <c r="M67" s="67" t="s">
        <v>131</v>
      </c>
      <c r="N67" s="67" t="s">
        <v>132</v>
      </c>
      <c r="O67" s="67" t="s">
        <v>55</v>
      </c>
      <c r="P67" s="68" t="s">
        <v>164</v>
      </c>
      <c r="Q67" s="70">
        <v>8068000000</v>
      </c>
      <c r="R67" s="70">
        <v>0</v>
      </c>
      <c r="S67" s="70">
        <v>0</v>
      </c>
      <c r="T67" s="70">
        <v>8068000000</v>
      </c>
      <c r="U67" s="70">
        <v>0</v>
      </c>
      <c r="V67" s="70">
        <v>8045645197.6999998</v>
      </c>
      <c r="W67" s="70">
        <v>22354802.300000001</v>
      </c>
      <c r="X67" s="70">
        <v>8045645197.6999998</v>
      </c>
      <c r="Y67" s="70">
        <v>7854241798.6099997</v>
      </c>
      <c r="Z67" s="70">
        <v>7848519198.6099997</v>
      </c>
      <c r="AA67" s="70">
        <v>7848519198.6099997</v>
      </c>
    </row>
    <row r="68" spans="1:27" ht="22.5" x14ac:dyDescent="0.25">
      <c r="A68" s="67" t="s">
        <v>129</v>
      </c>
      <c r="B68" s="68" t="s">
        <v>130</v>
      </c>
      <c r="C68" s="69" t="s">
        <v>126</v>
      </c>
      <c r="D68" s="67" t="s">
        <v>91</v>
      </c>
      <c r="E68" s="67" t="s">
        <v>121</v>
      </c>
      <c r="F68" s="67" t="s">
        <v>93</v>
      </c>
      <c r="G68" s="67" t="s">
        <v>127</v>
      </c>
      <c r="H68" s="67" t="s">
        <v>17</v>
      </c>
      <c r="I68" s="67" t="s">
        <v>17</v>
      </c>
      <c r="J68" s="67" t="s">
        <v>17</v>
      </c>
      <c r="K68" s="67" t="s">
        <v>17</v>
      </c>
      <c r="L68" s="67" t="s">
        <v>17</v>
      </c>
      <c r="M68" s="67" t="s">
        <v>131</v>
      </c>
      <c r="N68" s="67" t="s">
        <v>132</v>
      </c>
      <c r="O68" s="67" t="s">
        <v>55</v>
      </c>
      <c r="P68" s="68" t="s">
        <v>222</v>
      </c>
      <c r="Q68" s="70">
        <v>27095818071</v>
      </c>
      <c r="R68" s="70">
        <v>0</v>
      </c>
      <c r="S68" s="70">
        <v>0</v>
      </c>
      <c r="T68" s="70">
        <v>27095818071</v>
      </c>
      <c r="U68" s="70">
        <v>0</v>
      </c>
      <c r="V68" s="70">
        <v>24661378813.700001</v>
      </c>
      <c r="W68" s="70">
        <v>2434439257.3000002</v>
      </c>
      <c r="X68" s="70">
        <v>24661378813.700001</v>
      </c>
      <c r="Y68" s="70">
        <v>22445444339.919998</v>
      </c>
      <c r="Z68" s="70">
        <v>15608111735.540001</v>
      </c>
      <c r="AA68" s="70">
        <v>15608111735.540001</v>
      </c>
    </row>
    <row r="69" spans="1:27" ht="22.5" x14ac:dyDescent="0.25">
      <c r="A69" s="67" t="s">
        <v>129</v>
      </c>
      <c r="B69" s="68" t="s">
        <v>130</v>
      </c>
      <c r="C69" s="69" t="s">
        <v>126</v>
      </c>
      <c r="D69" s="67" t="s">
        <v>91</v>
      </c>
      <c r="E69" s="67" t="s">
        <v>121</v>
      </c>
      <c r="F69" s="67" t="s">
        <v>93</v>
      </c>
      <c r="G69" s="67" t="s">
        <v>127</v>
      </c>
      <c r="H69" s="67" t="s">
        <v>17</v>
      </c>
      <c r="I69" s="67" t="s">
        <v>17</v>
      </c>
      <c r="J69" s="67" t="s">
        <v>17</v>
      </c>
      <c r="K69" s="67" t="s">
        <v>17</v>
      </c>
      <c r="L69" s="67" t="s">
        <v>17</v>
      </c>
      <c r="M69" s="67" t="s">
        <v>131</v>
      </c>
      <c r="N69" s="67" t="s">
        <v>140</v>
      </c>
      <c r="O69" s="67" t="s">
        <v>55</v>
      </c>
      <c r="P69" s="68" t="s">
        <v>222</v>
      </c>
      <c r="Q69" s="70">
        <v>49045357286</v>
      </c>
      <c r="R69" s="70">
        <v>0</v>
      </c>
      <c r="S69" s="70">
        <v>0</v>
      </c>
      <c r="T69" s="70">
        <v>49045357286</v>
      </c>
      <c r="U69" s="70">
        <v>0</v>
      </c>
      <c r="V69" s="70">
        <v>22800437672.91</v>
      </c>
      <c r="W69" s="70">
        <v>26244919613.09</v>
      </c>
      <c r="X69" s="70">
        <v>22800437672.91</v>
      </c>
      <c r="Y69" s="70">
        <v>22486512754.18</v>
      </c>
      <c r="Z69" s="70">
        <v>22231946326.299999</v>
      </c>
      <c r="AA69" s="70">
        <v>22231946326.299999</v>
      </c>
    </row>
    <row r="70" spans="1:27" ht="22.5" x14ac:dyDescent="0.25">
      <c r="A70" s="67" t="s">
        <v>129</v>
      </c>
      <c r="B70" s="68" t="s">
        <v>130</v>
      </c>
      <c r="C70" s="69" t="s">
        <v>218</v>
      </c>
      <c r="D70" s="67" t="s">
        <v>91</v>
      </c>
      <c r="E70" s="67" t="s">
        <v>121</v>
      </c>
      <c r="F70" s="67" t="s">
        <v>93</v>
      </c>
      <c r="G70" s="67" t="s">
        <v>116</v>
      </c>
      <c r="H70" s="67" t="s">
        <v>17</v>
      </c>
      <c r="I70" s="67" t="s">
        <v>17</v>
      </c>
      <c r="J70" s="67" t="s">
        <v>17</v>
      </c>
      <c r="K70" s="67" t="s">
        <v>17</v>
      </c>
      <c r="L70" s="67" t="s">
        <v>17</v>
      </c>
      <c r="M70" s="67" t="s">
        <v>131</v>
      </c>
      <c r="N70" s="67" t="s">
        <v>132</v>
      </c>
      <c r="O70" s="67" t="s">
        <v>55</v>
      </c>
      <c r="P70" s="68" t="s">
        <v>223</v>
      </c>
      <c r="Q70" s="70">
        <v>32680000000</v>
      </c>
      <c r="R70" s="70">
        <v>0</v>
      </c>
      <c r="S70" s="70">
        <v>0</v>
      </c>
      <c r="T70" s="70">
        <v>32680000000</v>
      </c>
      <c r="U70" s="70">
        <v>0</v>
      </c>
      <c r="V70" s="70">
        <v>27283386537</v>
      </c>
      <c r="W70" s="70">
        <v>5396613463</v>
      </c>
      <c r="X70" s="70">
        <v>27283386537</v>
      </c>
      <c r="Y70" s="70">
        <v>11187165277.620001</v>
      </c>
      <c r="Z70" s="70">
        <v>11161733977.620001</v>
      </c>
      <c r="AA70" s="70">
        <v>11161733977.620001</v>
      </c>
    </row>
    <row r="71" spans="1:27" ht="33.75" x14ac:dyDescent="0.25">
      <c r="A71" s="67" t="s">
        <v>165</v>
      </c>
      <c r="B71" s="68" t="s">
        <v>166</v>
      </c>
      <c r="C71" s="69" t="s">
        <v>50</v>
      </c>
      <c r="D71" s="67" t="s">
        <v>51</v>
      </c>
      <c r="E71" s="67" t="s">
        <v>52</v>
      </c>
      <c r="F71" s="67" t="s">
        <v>52</v>
      </c>
      <c r="G71" s="67" t="s">
        <v>52</v>
      </c>
      <c r="H71" s="67"/>
      <c r="I71" s="67"/>
      <c r="J71" s="67"/>
      <c r="K71" s="67"/>
      <c r="L71" s="67"/>
      <c r="M71" s="67" t="s">
        <v>53</v>
      </c>
      <c r="N71" s="67" t="s">
        <v>54</v>
      </c>
      <c r="O71" s="67" t="s">
        <v>55</v>
      </c>
      <c r="P71" s="68" t="s">
        <v>56</v>
      </c>
      <c r="Q71" s="70">
        <v>556501200000</v>
      </c>
      <c r="R71" s="70">
        <v>0</v>
      </c>
      <c r="S71" s="70">
        <v>1558000000</v>
      </c>
      <c r="T71" s="70">
        <v>554943200000</v>
      </c>
      <c r="U71" s="70">
        <v>0</v>
      </c>
      <c r="V71" s="70">
        <v>530584923141.17999</v>
      </c>
      <c r="W71" s="70">
        <v>24358276858.82</v>
      </c>
      <c r="X71" s="70">
        <v>530584923141.17999</v>
      </c>
      <c r="Y71" s="70">
        <v>530584923141.17999</v>
      </c>
      <c r="Z71" s="70">
        <v>530584923141.17999</v>
      </c>
      <c r="AA71" s="70">
        <v>530584923141.17999</v>
      </c>
    </row>
    <row r="72" spans="1:27" ht="33.75" x14ac:dyDescent="0.25">
      <c r="A72" s="67" t="s">
        <v>165</v>
      </c>
      <c r="B72" s="68" t="s">
        <v>166</v>
      </c>
      <c r="C72" s="69" t="s">
        <v>57</v>
      </c>
      <c r="D72" s="67" t="s">
        <v>51</v>
      </c>
      <c r="E72" s="67" t="s">
        <v>52</v>
      </c>
      <c r="F72" s="67" t="s">
        <v>52</v>
      </c>
      <c r="G72" s="67" t="s">
        <v>58</v>
      </c>
      <c r="H72" s="67"/>
      <c r="I72" s="67"/>
      <c r="J72" s="67"/>
      <c r="K72" s="67"/>
      <c r="L72" s="67"/>
      <c r="M72" s="67" t="s">
        <v>53</v>
      </c>
      <c r="N72" s="67" t="s">
        <v>54</v>
      </c>
      <c r="O72" s="67" t="s">
        <v>55</v>
      </c>
      <c r="P72" s="68" t="s">
        <v>59</v>
      </c>
      <c r="Q72" s="70">
        <v>254997900000</v>
      </c>
      <c r="R72" s="70">
        <v>0</v>
      </c>
      <c r="S72" s="70">
        <v>0</v>
      </c>
      <c r="T72" s="70">
        <v>254997900000</v>
      </c>
      <c r="U72" s="70">
        <v>0</v>
      </c>
      <c r="V72" s="70">
        <v>248898712470</v>
      </c>
      <c r="W72" s="70">
        <v>6099187530</v>
      </c>
      <c r="X72" s="70">
        <v>248898712470</v>
      </c>
      <c r="Y72" s="70">
        <v>248898712470</v>
      </c>
      <c r="Z72" s="70">
        <v>248898712470</v>
      </c>
      <c r="AA72" s="70">
        <v>248898712470</v>
      </c>
    </row>
    <row r="73" spans="1:27" ht="33.75" x14ac:dyDescent="0.25">
      <c r="A73" s="67" t="s">
        <v>165</v>
      </c>
      <c r="B73" s="68" t="s">
        <v>166</v>
      </c>
      <c r="C73" s="69" t="s">
        <v>60</v>
      </c>
      <c r="D73" s="67" t="s">
        <v>51</v>
      </c>
      <c r="E73" s="67" t="s">
        <v>52</v>
      </c>
      <c r="F73" s="67" t="s">
        <v>52</v>
      </c>
      <c r="G73" s="67" t="s">
        <v>61</v>
      </c>
      <c r="H73" s="67"/>
      <c r="I73" s="67"/>
      <c r="J73" s="67"/>
      <c r="K73" s="67"/>
      <c r="L73" s="67"/>
      <c r="M73" s="67" t="s">
        <v>53</v>
      </c>
      <c r="N73" s="67" t="s">
        <v>54</v>
      </c>
      <c r="O73" s="67" t="s">
        <v>55</v>
      </c>
      <c r="P73" s="68" t="s">
        <v>62</v>
      </c>
      <c r="Q73" s="70">
        <v>171033582000</v>
      </c>
      <c r="R73" s="70">
        <v>8246791333</v>
      </c>
      <c r="S73" s="70">
        <v>0</v>
      </c>
      <c r="T73" s="70">
        <v>179280373333</v>
      </c>
      <c r="U73" s="70">
        <v>0</v>
      </c>
      <c r="V73" s="70">
        <v>178581329162.76999</v>
      </c>
      <c r="W73" s="70">
        <v>699044170.23000002</v>
      </c>
      <c r="X73" s="70">
        <v>178581329162.76999</v>
      </c>
      <c r="Y73" s="70">
        <v>178206855337.67001</v>
      </c>
      <c r="Z73" s="70">
        <v>178202857971.67001</v>
      </c>
      <c r="AA73" s="70">
        <v>178202857971.67001</v>
      </c>
    </row>
    <row r="74" spans="1:27" ht="33.75" x14ac:dyDescent="0.25">
      <c r="A74" s="67" t="s">
        <v>165</v>
      </c>
      <c r="B74" s="68" t="s">
        <v>166</v>
      </c>
      <c r="C74" s="69" t="s">
        <v>133</v>
      </c>
      <c r="D74" s="67" t="s">
        <v>51</v>
      </c>
      <c r="E74" s="67" t="s">
        <v>52</v>
      </c>
      <c r="F74" s="67" t="s">
        <v>52</v>
      </c>
      <c r="G74" s="67" t="s">
        <v>79</v>
      </c>
      <c r="H74" s="67"/>
      <c r="I74" s="67"/>
      <c r="J74" s="67"/>
      <c r="K74" s="67"/>
      <c r="L74" s="67"/>
      <c r="M74" s="67" t="s">
        <v>53</v>
      </c>
      <c r="N74" s="67" t="s">
        <v>54</v>
      </c>
      <c r="O74" s="67" t="s">
        <v>55</v>
      </c>
      <c r="P74" s="68" t="s">
        <v>134</v>
      </c>
      <c r="Q74" s="70">
        <v>112502750000</v>
      </c>
      <c r="R74" s="70">
        <v>0</v>
      </c>
      <c r="S74" s="70">
        <v>10954707727</v>
      </c>
      <c r="T74" s="70">
        <v>101548042273</v>
      </c>
      <c r="U74" s="70">
        <v>101547750000</v>
      </c>
      <c r="V74" s="70">
        <v>0</v>
      </c>
      <c r="W74" s="70">
        <v>292273</v>
      </c>
      <c r="X74" s="70">
        <v>0</v>
      </c>
      <c r="Y74" s="70">
        <v>0</v>
      </c>
      <c r="Z74" s="70">
        <v>0</v>
      </c>
      <c r="AA74" s="70">
        <v>0</v>
      </c>
    </row>
    <row r="75" spans="1:27" ht="33.75" x14ac:dyDescent="0.25">
      <c r="A75" s="67" t="s">
        <v>165</v>
      </c>
      <c r="B75" s="68" t="s">
        <v>166</v>
      </c>
      <c r="C75" s="69" t="s">
        <v>209</v>
      </c>
      <c r="D75" s="67" t="s">
        <v>51</v>
      </c>
      <c r="E75" s="67" t="s">
        <v>58</v>
      </c>
      <c r="F75" s="67"/>
      <c r="G75" s="67"/>
      <c r="H75" s="67"/>
      <c r="I75" s="67"/>
      <c r="J75" s="67"/>
      <c r="K75" s="67"/>
      <c r="L75" s="67"/>
      <c r="M75" s="67" t="s">
        <v>53</v>
      </c>
      <c r="N75" s="67" t="s">
        <v>54</v>
      </c>
      <c r="O75" s="67" t="s">
        <v>55</v>
      </c>
      <c r="P75" s="68" t="s">
        <v>210</v>
      </c>
      <c r="Q75" s="70">
        <v>209704060000</v>
      </c>
      <c r="R75" s="70">
        <v>4253940494</v>
      </c>
      <c r="S75" s="70">
        <v>0</v>
      </c>
      <c r="T75" s="70">
        <v>213958000494</v>
      </c>
      <c r="U75" s="70">
        <v>0</v>
      </c>
      <c r="V75" s="70">
        <v>210073466224.87</v>
      </c>
      <c r="W75" s="70">
        <v>3884534269.1300001</v>
      </c>
      <c r="X75" s="70">
        <v>210073466224.87</v>
      </c>
      <c r="Y75" s="70">
        <v>170930153230.60001</v>
      </c>
      <c r="Z75" s="70">
        <v>170916925017.60001</v>
      </c>
      <c r="AA75" s="70">
        <v>170916925017.60001</v>
      </c>
    </row>
    <row r="76" spans="1:27" ht="33.75" x14ac:dyDescent="0.25">
      <c r="A76" s="67" t="s">
        <v>165</v>
      </c>
      <c r="B76" s="68" t="s">
        <v>166</v>
      </c>
      <c r="C76" s="69" t="s">
        <v>209</v>
      </c>
      <c r="D76" s="67" t="s">
        <v>51</v>
      </c>
      <c r="E76" s="67" t="s">
        <v>58</v>
      </c>
      <c r="F76" s="67"/>
      <c r="G76" s="67"/>
      <c r="H76" s="67"/>
      <c r="I76" s="67"/>
      <c r="J76" s="67"/>
      <c r="K76" s="67"/>
      <c r="L76" s="67"/>
      <c r="M76" s="67" t="s">
        <v>131</v>
      </c>
      <c r="N76" s="67" t="s">
        <v>132</v>
      </c>
      <c r="O76" s="67" t="s">
        <v>55</v>
      </c>
      <c r="P76" s="68" t="s">
        <v>210</v>
      </c>
      <c r="Q76" s="70">
        <v>52500000</v>
      </c>
      <c r="R76" s="70">
        <v>0</v>
      </c>
      <c r="S76" s="70">
        <v>0</v>
      </c>
      <c r="T76" s="70">
        <v>52500000</v>
      </c>
      <c r="U76" s="70">
        <v>0</v>
      </c>
      <c r="V76" s="70">
        <v>42880000</v>
      </c>
      <c r="W76" s="70">
        <v>9620000</v>
      </c>
      <c r="X76" s="70">
        <v>42880000</v>
      </c>
      <c r="Y76" s="70">
        <v>42880000</v>
      </c>
      <c r="Z76" s="70">
        <v>42880000</v>
      </c>
      <c r="AA76" s="70">
        <v>42880000</v>
      </c>
    </row>
    <row r="77" spans="1:27" ht="33.75" x14ac:dyDescent="0.25">
      <c r="A77" s="67" t="s">
        <v>165</v>
      </c>
      <c r="B77" s="68" t="s">
        <v>166</v>
      </c>
      <c r="C77" s="69" t="s">
        <v>209</v>
      </c>
      <c r="D77" s="67" t="s">
        <v>51</v>
      </c>
      <c r="E77" s="67" t="s">
        <v>58</v>
      </c>
      <c r="F77" s="67"/>
      <c r="G77" s="67"/>
      <c r="H77" s="67"/>
      <c r="I77" s="67"/>
      <c r="J77" s="67"/>
      <c r="K77" s="67"/>
      <c r="L77" s="67"/>
      <c r="M77" s="67" t="s">
        <v>131</v>
      </c>
      <c r="N77" s="67" t="s">
        <v>135</v>
      </c>
      <c r="O77" s="67" t="s">
        <v>55</v>
      </c>
      <c r="P77" s="68" t="s">
        <v>210</v>
      </c>
      <c r="Q77" s="70">
        <v>7918400000</v>
      </c>
      <c r="R77" s="70">
        <v>0</v>
      </c>
      <c r="S77" s="70">
        <v>0</v>
      </c>
      <c r="T77" s="70">
        <v>7918400000</v>
      </c>
      <c r="U77" s="70">
        <v>0</v>
      </c>
      <c r="V77" s="70">
        <v>5526900079.5</v>
      </c>
      <c r="W77" s="70">
        <v>2391499920.5</v>
      </c>
      <c r="X77" s="70">
        <v>5526900079.5</v>
      </c>
      <c r="Y77" s="70">
        <v>5344426593.6000004</v>
      </c>
      <c r="Z77" s="70">
        <v>5205365833.6300001</v>
      </c>
      <c r="AA77" s="70">
        <v>5205365833.6300001</v>
      </c>
    </row>
    <row r="78" spans="1:27" ht="33.75" x14ac:dyDescent="0.25">
      <c r="A78" s="67" t="s">
        <v>165</v>
      </c>
      <c r="B78" s="68" t="s">
        <v>166</v>
      </c>
      <c r="C78" s="69" t="s">
        <v>167</v>
      </c>
      <c r="D78" s="67" t="s">
        <v>51</v>
      </c>
      <c r="E78" s="67" t="s">
        <v>61</v>
      </c>
      <c r="F78" s="67" t="s">
        <v>61</v>
      </c>
      <c r="G78" s="67" t="s">
        <v>52</v>
      </c>
      <c r="H78" s="67" t="s">
        <v>168</v>
      </c>
      <c r="I78" s="67"/>
      <c r="J78" s="67"/>
      <c r="K78" s="67"/>
      <c r="L78" s="67"/>
      <c r="M78" s="67" t="s">
        <v>53</v>
      </c>
      <c r="N78" s="67" t="s">
        <v>54</v>
      </c>
      <c r="O78" s="67" t="s">
        <v>55</v>
      </c>
      <c r="P78" s="68" t="s">
        <v>169</v>
      </c>
      <c r="Q78" s="70">
        <v>30000000000</v>
      </c>
      <c r="R78" s="70">
        <v>0</v>
      </c>
      <c r="S78" s="70">
        <v>0</v>
      </c>
      <c r="T78" s="70">
        <v>30000000000</v>
      </c>
      <c r="U78" s="70">
        <v>0</v>
      </c>
      <c r="V78" s="70">
        <v>29658263531.75</v>
      </c>
      <c r="W78" s="70">
        <v>341736468.25</v>
      </c>
      <c r="X78" s="70">
        <v>29658263531.75</v>
      </c>
      <c r="Y78" s="70">
        <v>27434425268.34</v>
      </c>
      <c r="Z78" s="70">
        <v>27402431599.84</v>
      </c>
      <c r="AA78" s="70">
        <v>27402431599.84</v>
      </c>
    </row>
    <row r="79" spans="1:27" ht="33.75" x14ac:dyDescent="0.25">
      <c r="A79" s="67" t="s">
        <v>165</v>
      </c>
      <c r="B79" s="68" t="s">
        <v>166</v>
      </c>
      <c r="C79" s="69" t="s">
        <v>167</v>
      </c>
      <c r="D79" s="67" t="s">
        <v>51</v>
      </c>
      <c r="E79" s="67" t="s">
        <v>61</v>
      </c>
      <c r="F79" s="67" t="s">
        <v>61</v>
      </c>
      <c r="G79" s="67" t="s">
        <v>52</v>
      </c>
      <c r="H79" s="67" t="s">
        <v>168</v>
      </c>
      <c r="I79" s="67"/>
      <c r="J79" s="67"/>
      <c r="K79" s="67"/>
      <c r="L79" s="67"/>
      <c r="M79" s="67" t="s">
        <v>131</v>
      </c>
      <c r="N79" s="67" t="s">
        <v>135</v>
      </c>
      <c r="O79" s="67" t="s">
        <v>55</v>
      </c>
      <c r="P79" s="68" t="s">
        <v>169</v>
      </c>
      <c r="Q79" s="70">
        <v>1513800000</v>
      </c>
      <c r="R79" s="70">
        <v>0</v>
      </c>
      <c r="S79" s="70">
        <v>0</v>
      </c>
      <c r="T79" s="70">
        <v>1513800000</v>
      </c>
      <c r="U79" s="70">
        <v>0</v>
      </c>
      <c r="V79" s="70">
        <v>1270013966</v>
      </c>
      <c r="W79" s="70">
        <v>243786034</v>
      </c>
      <c r="X79" s="70">
        <v>1270013966</v>
      </c>
      <c r="Y79" s="70">
        <v>1257356769</v>
      </c>
      <c r="Z79" s="70">
        <v>1134327469</v>
      </c>
      <c r="AA79" s="70">
        <v>1134327469</v>
      </c>
    </row>
    <row r="80" spans="1:27" ht="33.75" x14ac:dyDescent="0.25">
      <c r="A80" s="67" t="s">
        <v>165</v>
      </c>
      <c r="B80" s="68" t="s">
        <v>166</v>
      </c>
      <c r="C80" s="69" t="s">
        <v>170</v>
      </c>
      <c r="D80" s="67" t="s">
        <v>51</v>
      </c>
      <c r="E80" s="67" t="s">
        <v>61</v>
      </c>
      <c r="F80" s="67" t="s">
        <v>61</v>
      </c>
      <c r="G80" s="67" t="s">
        <v>52</v>
      </c>
      <c r="H80" s="67" t="s">
        <v>171</v>
      </c>
      <c r="I80" s="67"/>
      <c r="J80" s="67"/>
      <c r="K80" s="67"/>
      <c r="L80" s="67"/>
      <c r="M80" s="67" t="s">
        <v>53</v>
      </c>
      <c r="N80" s="67" t="s">
        <v>54</v>
      </c>
      <c r="O80" s="67" t="s">
        <v>55</v>
      </c>
      <c r="P80" s="68" t="s">
        <v>172</v>
      </c>
      <c r="Q80" s="70">
        <v>1631000000</v>
      </c>
      <c r="R80" s="70">
        <v>0</v>
      </c>
      <c r="S80" s="70">
        <v>0</v>
      </c>
      <c r="T80" s="70">
        <v>1631000000</v>
      </c>
      <c r="U80" s="70">
        <v>0</v>
      </c>
      <c r="V80" s="70">
        <v>1595295817.51</v>
      </c>
      <c r="W80" s="70">
        <v>35704182.490000002</v>
      </c>
      <c r="X80" s="70">
        <v>1595295817.51</v>
      </c>
      <c r="Y80" s="70">
        <v>1587941200.01</v>
      </c>
      <c r="Z80" s="70">
        <v>1584941380.01</v>
      </c>
      <c r="AA80" s="70">
        <v>1584941380.01</v>
      </c>
    </row>
    <row r="81" spans="1:27" ht="33.75" x14ac:dyDescent="0.25">
      <c r="A81" s="67" t="s">
        <v>165</v>
      </c>
      <c r="B81" s="68" t="s">
        <v>166</v>
      </c>
      <c r="C81" s="69" t="s">
        <v>173</v>
      </c>
      <c r="D81" s="67" t="s">
        <v>51</v>
      </c>
      <c r="E81" s="67" t="s">
        <v>61</v>
      </c>
      <c r="F81" s="67" t="s">
        <v>61</v>
      </c>
      <c r="G81" s="67" t="s">
        <v>52</v>
      </c>
      <c r="H81" s="67" t="s">
        <v>174</v>
      </c>
      <c r="I81" s="67"/>
      <c r="J81" s="67"/>
      <c r="K81" s="67"/>
      <c r="L81" s="67"/>
      <c r="M81" s="67" t="s">
        <v>53</v>
      </c>
      <c r="N81" s="67" t="s">
        <v>54</v>
      </c>
      <c r="O81" s="67" t="s">
        <v>55</v>
      </c>
      <c r="P81" s="68" t="s">
        <v>175</v>
      </c>
      <c r="Q81" s="70">
        <v>174600000</v>
      </c>
      <c r="R81" s="70">
        <v>0</v>
      </c>
      <c r="S81" s="70">
        <v>0</v>
      </c>
      <c r="T81" s="70">
        <v>174600000</v>
      </c>
      <c r="U81" s="70">
        <v>0</v>
      </c>
      <c r="V81" s="70">
        <v>174335847.31</v>
      </c>
      <c r="W81" s="70">
        <v>264152.69</v>
      </c>
      <c r="X81" s="70">
        <v>174335847.31</v>
      </c>
      <c r="Y81" s="70">
        <v>129335847.31</v>
      </c>
      <c r="Z81" s="70">
        <v>129335847.31</v>
      </c>
      <c r="AA81" s="70">
        <v>129335847.31</v>
      </c>
    </row>
    <row r="82" spans="1:27" ht="33.75" x14ac:dyDescent="0.25">
      <c r="A82" s="67" t="s">
        <v>165</v>
      </c>
      <c r="B82" s="68" t="s">
        <v>166</v>
      </c>
      <c r="C82" s="69" t="s">
        <v>74</v>
      </c>
      <c r="D82" s="67" t="s">
        <v>51</v>
      </c>
      <c r="E82" s="67" t="s">
        <v>61</v>
      </c>
      <c r="F82" s="67" t="s">
        <v>61</v>
      </c>
      <c r="G82" s="67" t="s">
        <v>52</v>
      </c>
      <c r="H82" s="67" t="s">
        <v>75</v>
      </c>
      <c r="I82" s="67"/>
      <c r="J82" s="67"/>
      <c r="K82" s="67"/>
      <c r="L82" s="67"/>
      <c r="M82" s="67" t="s">
        <v>53</v>
      </c>
      <c r="N82" s="67" t="s">
        <v>54</v>
      </c>
      <c r="O82" s="67" t="s">
        <v>55</v>
      </c>
      <c r="P82" s="68" t="s">
        <v>76</v>
      </c>
      <c r="Q82" s="70">
        <v>24114100000</v>
      </c>
      <c r="R82" s="70">
        <v>0</v>
      </c>
      <c r="S82" s="70">
        <v>24114100000</v>
      </c>
      <c r="T82" s="70">
        <v>0</v>
      </c>
      <c r="U82" s="70">
        <v>0</v>
      </c>
      <c r="V82" s="70">
        <v>0</v>
      </c>
      <c r="W82" s="70">
        <v>0</v>
      </c>
      <c r="X82" s="70">
        <v>0</v>
      </c>
      <c r="Y82" s="70">
        <v>0</v>
      </c>
      <c r="Z82" s="70">
        <v>0</v>
      </c>
      <c r="AA82" s="70">
        <v>0</v>
      </c>
    </row>
    <row r="83" spans="1:27" ht="33.75" x14ac:dyDescent="0.25">
      <c r="A83" s="67" t="s">
        <v>165</v>
      </c>
      <c r="B83" s="68" t="s">
        <v>166</v>
      </c>
      <c r="C83" s="69" t="s">
        <v>82</v>
      </c>
      <c r="D83" s="67" t="s">
        <v>51</v>
      </c>
      <c r="E83" s="67" t="s">
        <v>61</v>
      </c>
      <c r="F83" s="67" t="s">
        <v>79</v>
      </c>
      <c r="G83" s="67" t="s">
        <v>58</v>
      </c>
      <c r="H83" s="67" t="s">
        <v>80</v>
      </c>
      <c r="I83" s="67"/>
      <c r="J83" s="67"/>
      <c r="K83" s="67"/>
      <c r="L83" s="67"/>
      <c r="M83" s="67" t="s">
        <v>53</v>
      </c>
      <c r="N83" s="67" t="s">
        <v>54</v>
      </c>
      <c r="O83" s="67" t="s">
        <v>55</v>
      </c>
      <c r="P83" s="68" t="s">
        <v>83</v>
      </c>
      <c r="Q83" s="70">
        <v>4851400000</v>
      </c>
      <c r="R83" s="70">
        <v>0</v>
      </c>
      <c r="S83" s="70">
        <v>0</v>
      </c>
      <c r="T83" s="70">
        <v>4851400000</v>
      </c>
      <c r="U83" s="70">
        <v>0</v>
      </c>
      <c r="V83" s="70">
        <v>2485037849</v>
      </c>
      <c r="W83" s="70">
        <v>2366362151</v>
      </c>
      <c r="X83" s="70">
        <v>2485037849</v>
      </c>
      <c r="Y83" s="70">
        <v>2485037849</v>
      </c>
      <c r="Z83" s="70">
        <v>2485037849</v>
      </c>
      <c r="AA83" s="70">
        <v>2485037849</v>
      </c>
    </row>
    <row r="84" spans="1:27" ht="33.75" x14ac:dyDescent="0.25">
      <c r="A84" s="67" t="s">
        <v>165</v>
      </c>
      <c r="B84" s="68" t="s">
        <v>166</v>
      </c>
      <c r="C84" s="69" t="s">
        <v>176</v>
      </c>
      <c r="D84" s="67" t="s">
        <v>51</v>
      </c>
      <c r="E84" s="67" t="s">
        <v>61</v>
      </c>
      <c r="F84" s="67" t="s">
        <v>79</v>
      </c>
      <c r="G84" s="67" t="s">
        <v>58</v>
      </c>
      <c r="H84" s="67" t="s">
        <v>177</v>
      </c>
      <c r="I84" s="67"/>
      <c r="J84" s="67"/>
      <c r="K84" s="67"/>
      <c r="L84" s="67"/>
      <c r="M84" s="67" t="s">
        <v>53</v>
      </c>
      <c r="N84" s="67" t="s">
        <v>54</v>
      </c>
      <c r="O84" s="67" t="s">
        <v>55</v>
      </c>
      <c r="P84" s="68" t="s">
        <v>178</v>
      </c>
      <c r="Q84" s="70">
        <v>200400000</v>
      </c>
      <c r="R84" s="70">
        <v>0</v>
      </c>
      <c r="S84" s="70">
        <v>0</v>
      </c>
      <c r="T84" s="70">
        <v>200400000</v>
      </c>
      <c r="U84" s="70">
        <v>0</v>
      </c>
      <c r="V84" s="70">
        <v>200400000</v>
      </c>
      <c r="W84" s="70">
        <v>0</v>
      </c>
      <c r="X84" s="70">
        <v>200400000</v>
      </c>
      <c r="Y84" s="70">
        <v>200400000</v>
      </c>
      <c r="Z84" s="70">
        <v>200400000</v>
      </c>
      <c r="AA84" s="70">
        <v>200400000</v>
      </c>
    </row>
    <row r="85" spans="1:27" ht="33.75" x14ac:dyDescent="0.25">
      <c r="A85" s="67" t="s">
        <v>165</v>
      </c>
      <c r="B85" s="68" t="s">
        <v>166</v>
      </c>
      <c r="C85" s="69" t="s">
        <v>213</v>
      </c>
      <c r="D85" s="67" t="s">
        <v>51</v>
      </c>
      <c r="E85" s="67" t="s">
        <v>61</v>
      </c>
      <c r="F85" s="67" t="s">
        <v>54</v>
      </c>
      <c r="G85" s="67"/>
      <c r="H85" s="67"/>
      <c r="I85" s="67"/>
      <c r="J85" s="67"/>
      <c r="K85" s="67"/>
      <c r="L85" s="67"/>
      <c r="M85" s="67" t="s">
        <v>53</v>
      </c>
      <c r="N85" s="67" t="s">
        <v>54</v>
      </c>
      <c r="O85" s="67" t="s">
        <v>55</v>
      </c>
      <c r="P85" s="68" t="s">
        <v>214</v>
      </c>
      <c r="Q85" s="70">
        <v>39116800000</v>
      </c>
      <c r="R85" s="70">
        <v>24114100000</v>
      </c>
      <c r="S85" s="70">
        <v>0</v>
      </c>
      <c r="T85" s="70">
        <v>63230900000</v>
      </c>
      <c r="U85" s="70">
        <v>0</v>
      </c>
      <c r="V85" s="70">
        <v>57870038096.459999</v>
      </c>
      <c r="W85" s="70">
        <v>5360861903.54</v>
      </c>
      <c r="X85" s="70">
        <v>57870038096.459999</v>
      </c>
      <c r="Y85" s="70">
        <v>41788196333.760002</v>
      </c>
      <c r="Z85" s="70">
        <v>41788196333.760002</v>
      </c>
      <c r="AA85" s="70">
        <v>41788196333.760002</v>
      </c>
    </row>
    <row r="86" spans="1:27" ht="33.75" x14ac:dyDescent="0.25">
      <c r="A86" s="67" t="s">
        <v>165</v>
      </c>
      <c r="B86" s="68" t="s">
        <v>166</v>
      </c>
      <c r="C86" s="69" t="s">
        <v>224</v>
      </c>
      <c r="D86" s="67" t="s">
        <v>51</v>
      </c>
      <c r="E86" s="67" t="s">
        <v>179</v>
      </c>
      <c r="F86" s="67"/>
      <c r="G86" s="67"/>
      <c r="H86" s="67"/>
      <c r="I86" s="67"/>
      <c r="J86" s="67"/>
      <c r="K86" s="67"/>
      <c r="L86" s="67"/>
      <c r="M86" s="67" t="s">
        <v>131</v>
      </c>
      <c r="N86" s="67" t="s">
        <v>135</v>
      </c>
      <c r="O86" s="67" t="s">
        <v>55</v>
      </c>
      <c r="P86" s="68" t="s">
        <v>225</v>
      </c>
      <c r="Q86" s="70">
        <v>96677000000</v>
      </c>
      <c r="R86" s="70">
        <v>0</v>
      </c>
      <c r="S86" s="70">
        <v>0</v>
      </c>
      <c r="T86" s="70">
        <v>96677000000</v>
      </c>
      <c r="U86" s="70">
        <v>0</v>
      </c>
      <c r="V86" s="70">
        <v>81998529138.020004</v>
      </c>
      <c r="W86" s="70">
        <v>14678470861.98</v>
      </c>
      <c r="X86" s="70">
        <v>81998529138.020004</v>
      </c>
      <c r="Y86" s="70">
        <v>80250624588.880005</v>
      </c>
      <c r="Z86" s="70">
        <v>79160486235.580002</v>
      </c>
      <c r="AA86" s="70">
        <v>79160486235.580002</v>
      </c>
    </row>
    <row r="87" spans="1:27" ht="33.75" x14ac:dyDescent="0.25">
      <c r="A87" s="67" t="s">
        <v>165</v>
      </c>
      <c r="B87" s="68" t="s">
        <v>166</v>
      </c>
      <c r="C87" s="69" t="s">
        <v>85</v>
      </c>
      <c r="D87" s="67" t="s">
        <v>51</v>
      </c>
      <c r="E87" s="67" t="s">
        <v>86</v>
      </c>
      <c r="F87" s="67" t="s">
        <v>52</v>
      </c>
      <c r="G87" s="67"/>
      <c r="H87" s="67"/>
      <c r="I87" s="67"/>
      <c r="J87" s="67"/>
      <c r="K87" s="67"/>
      <c r="L87" s="67"/>
      <c r="M87" s="67" t="s">
        <v>53</v>
      </c>
      <c r="N87" s="67" t="s">
        <v>54</v>
      </c>
      <c r="O87" s="67" t="s">
        <v>55</v>
      </c>
      <c r="P87" s="68" t="s">
        <v>87</v>
      </c>
      <c r="Q87" s="70">
        <v>10150700000</v>
      </c>
      <c r="R87" s="70">
        <v>0</v>
      </c>
      <c r="S87" s="70">
        <v>0</v>
      </c>
      <c r="T87" s="70">
        <v>10150700000</v>
      </c>
      <c r="U87" s="70">
        <v>0</v>
      </c>
      <c r="V87" s="70">
        <v>8782957476.1000004</v>
      </c>
      <c r="W87" s="70">
        <v>1367742523.9000001</v>
      </c>
      <c r="X87" s="70">
        <v>8782957476.1000004</v>
      </c>
      <c r="Y87" s="70">
        <v>8782957476.1000004</v>
      </c>
      <c r="Z87" s="70">
        <v>8782957476.1000004</v>
      </c>
      <c r="AA87" s="70">
        <v>8782957476.1000004</v>
      </c>
    </row>
    <row r="88" spans="1:27" ht="33.75" x14ac:dyDescent="0.25">
      <c r="A88" s="67" t="s">
        <v>165</v>
      </c>
      <c r="B88" s="68" t="s">
        <v>166</v>
      </c>
      <c r="C88" s="69" t="s">
        <v>180</v>
      </c>
      <c r="D88" s="67" t="s">
        <v>51</v>
      </c>
      <c r="E88" s="67" t="s">
        <v>86</v>
      </c>
      <c r="F88" s="67" t="s">
        <v>61</v>
      </c>
      <c r="G88" s="67"/>
      <c r="H88" s="67"/>
      <c r="I88" s="67"/>
      <c r="J88" s="67"/>
      <c r="K88" s="67"/>
      <c r="L88" s="67"/>
      <c r="M88" s="67" t="s">
        <v>53</v>
      </c>
      <c r="N88" s="67" t="s">
        <v>54</v>
      </c>
      <c r="O88" s="67" t="s">
        <v>55</v>
      </c>
      <c r="P88" s="68" t="s">
        <v>181</v>
      </c>
      <c r="Q88" s="70">
        <v>668108000</v>
      </c>
      <c r="R88" s="70">
        <v>11975900</v>
      </c>
      <c r="S88" s="70">
        <v>0</v>
      </c>
      <c r="T88" s="70">
        <v>680083900</v>
      </c>
      <c r="U88" s="70">
        <v>0</v>
      </c>
      <c r="V88" s="70">
        <v>470615110.95999998</v>
      </c>
      <c r="W88" s="70">
        <v>209468789.03999999</v>
      </c>
      <c r="X88" s="70">
        <v>470615110.95999998</v>
      </c>
      <c r="Y88" s="70">
        <v>439172931.95999998</v>
      </c>
      <c r="Z88" s="70">
        <v>439172931.95999998</v>
      </c>
      <c r="AA88" s="70">
        <v>439172931.95999998</v>
      </c>
    </row>
    <row r="89" spans="1:27" ht="33.75" x14ac:dyDescent="0.25">
      <c r="A89" s="67" t="s">
        <v>165</v>
      </c>
      <c r="B89" s="68" t="s">
        <v>166</v>
      </c>
      <c r="C89" s="69" t="s">
        <v>88</v>
      </c>
      <c r="D89" s="67" t="s">
        <v>51</v>
      </c>
      <c r="E89" s="67" t="s">
        <v>86</v>
      </c>
      <c r="F89" s="67" t="s">
        <v>79</v>
      </c>
      <c r="G89" s="67" t="s">
        <v>52</v>
      </c>
      <c r="H89" s="67"/>
      <c r="I89" s="67"/>
      <c r="J89" s="67"/>
      <c r="K89" s="67"/>
      <c r="L89" s="67"/>
      <c r="M89" s="67" t="s">
        <v>53</v>
      </c>
      <c r="N89" s="67" t="s">
        <v>69</v>
      </c>
      <c r="O89" s="67" t="s">
        <v>77</v>
      </c>
      <c r="P89" s="68" t="s">
        <v>89</v>
      </c>
      <c r="Q89" s="70">
        <v>3935000000</v>
      </c>
      <c r="R89" s="70">
        <v>0</v>
      </c>
      <c r="S89" s="70">
        <v>0</v>
      </c>
      <c r="T89" s="70">
        <v>3935000000</v>
      </c>
      <c r="U89" s="70">
        <v>0</v>
      </c>
      <c r="V89" s="70">
        <v>3225734309</v>
      </c>
      <c r="W89" s="70">
        <v>709265691</v>
      </c>
      <c r="X89" s="70">
        <v>3225734309</v>
      </c>
      <c r="Y89" s="70">
        <v>3225734309</v>
      </c>
      <c r="Z89" s="70">
        <v>3225734309</v>
      </c>
      <c r="AA89" s="70">
        <v>3225734309</v>
      </c>
    </row>
    <row r="90" spans="1:27" ht="33.75" x14ac:dyDescent="0.25">
      <c r="A90" s="67" t="s">
        <v>165</v>
      </c>
      <c r="B90" s="68" t="s">
        <v>166</v>
      </c>
      <c r="C90" s="69" t="s">
        <v>182</v>
      </c>
      <c r="D90" s="67" t="s">
        <v>51</v>
      </c>
      <c r="E90" s="67" t="s">
        <v>86</v>
      </c>
      <c r="F90" s="67" t="s">
        <v>179</v>
      </c>
      <c r="G90" s="67"/>
      <c r="H90" s="67"/>
      <c r="I90" s="67"/>
      <c r="J90" s="67"/>
      <c r="K90" s="67"/>
      <c r="L90" s="67"/>
      <c r="M90" s="67" t="s">
        <v>53</v>
      </c>
      <c r="N90" s="67" t="s">
        <v>54</v>
      </c>
      <c r="O90" s="67" t="s">
        <v>55</v>
      </c>
      <c r="P90" s="68" t="s">
        <v>183</v>
      </c>
      <c r="Q90" s="70">
        <v>50000000</v>
      </c>
      <c r="R90" s="70">
        <v>0</v>
      </c>
      <c r="S90" s="70">
        <v>0</v>
      </c>
      <c r="T90" s="70">
        <v>50000000</v>
      </c>
      <c r="U90" s="70">
        <v>0</v>
      </c>
      <c r="V90" s="70">
        <v>49066790</v>
      </c>
      <c r="W90" s="70">
        <v>933210</v>
      </c>
      <c r="X90" s="70">
        <v>49066790</v>
      </c>
      <c r="Y90" s="70">
        <v>49066790</v>
      </c>
      <c r="Z90" s="70">
        <v>49066790</v>
      </c>
      <c r="AA90" s="70">
        <v>49066790</v>
      </c>
    </row>
    <row r="91" spans="1:27" ht="33.75" x14ac:dyDescent="0.25">
      <c r="A91" s="67" t="s">
        <v>165</v>
      </c>
      <c r="B91" s="68" t="s">
        <v>166</v>
      </c>
      <c r="C91" s="69" t="s">
        <v>215</v>
      </c>
      <c r="D91" s="67" t="s">
        <v>216</v>
      </c>
      <c r="E91" s="67" t="s">
        <v>54</v>
      </c>
      <c r="F91" s="67" t="s">
        <v>79</v>
      </c>
      <c r="G91" s="67" t="s">
        <v>52</v>
      </c>
      <c r="H91" s="67"/>
      <c r="I91" s="67"/>
      <c r="J91" s="67"/>
      <c r="K91" s="67"/>
      <c r="L91" s="67"/>
      <c r="M91" s="67" t="s">
        <v>53</v>
      </c>
      <c r="N91" s="67" t="s">
        <v>69</v>
      </c>
      <c r="O91" s="67" t="s">
        <v>55</v>
      </c>
      <c r="P91" s="68" t="s">
        <v>217</v>
      </c>
      <c r="Q91" s="70">
        <v>4451053953</v>
      </c>
      <c r="R91" s="70">
        <v>0</v>
      </c>
      <c r="S91" s="70">
        <v>0</v>
      </c>
      <c r="T91" s="70">
        <v>4451053953</v>
      </c>
      <c r="U91" s="70">
        <v>0</v>
      </c>
      <c r="V91" s="70">
        <v>4451053953</v>
      </c>
      <c r="W91" s="70">
        <v>0</v>
      </c>
      <c r="X91" s="70">
        <v>4451053953</v>
      </c>
      <c r="Y91" s="70">
        <v>4451053953</v>
      </c>
      <c r="Z91" s="70">
        <v>4451053953</v>
      </c>
      <c r="AA91" s="70">
        <v>4451053953</v>
      </c>
    </row>
    <row r="92" spans="1:27" ht="33.75" x14ac:dyDescent="0.25">
      <c r="A92" s="67" t="s">
        <v>165</v>
      </c>
      <c r="B92" s="68" t="s">
        <v>166</v>
      </c>
      <c r="C92" s="69" t="s">
        <v>226</v>
      </c>
      <c r="D92" s="67" t="s">
        <v>91</v>
      </c>
      <c r="E92" s="67" t="s">
        <v>185</v>
      </c>
      <c r="F92" s="67" t="s">
        <v>93</v>
      </c>
      <c r="G92" s="67" t="s">
        <v>69</v>
      </c>
      <c r="H92" s="67"/>
      <c r="I92" s="67"/>
      <c r="J92" s="67"/>
      <c r="K92" s="67"/>
      <c r="L92" s="67"/>
      <c r="M92" s="67" t="s">
        <v>53</v>
      </c>
      <c r="N92" s="67" t="s">
        <v>69</v>
      </c>
      <c r="O92" s="67" t="s">
        <v>55</v>
      </c>
      <c r="P92" s="68" t="s">
        <v>227</v>
      </c>
      <c r="Q92" s="70">
        <v>410000000</v>
      </c>
      <c r="R92" s="70">
        <v>0</v>
      </c>
      <c r="S92" s="70">
        <v>0</v>
      </c>
      <c r="T92" s="70">
        <v>410000000</v>
      </c>
      <c r="U92" s="70">
        <v>0</v>
      </c>
      <c r="V92" s="70">
        <v>396443000</v>
      </c>
      <c r="W92" s="70">
        <v>13557000</v>
      </c>
      <c r="X92" s="70">
        <v>396443000</v>
      </c>
      <c r="Y92" s="70">
        <v>237865800</v>
      </c>
      <c r="Z92" s="70">
        <v>237865800</v>
      </c>
      <c r="AA92" s="70">
        <v>237865800</v>
      </c>
    </row>
    <row r="93" spans="1:27" ht="33.75" x14ac:dyDescent="0.25">
      <c r="A93" s="67" t="s">
        <v>165</v>
      </c>
      <c r="B93" s="68" t="s">
        <v>166</v>
      </c>
      <c r="C93" s="69" t="s">
        <v>228</v>
      </c>
      <c r="D93" s="67" t="s">
        <v>91</v>
      </c>
      <c r="E93" s="67" t="s">
        <v>185</v>
      </c>
      <c r="F93" s="67" t="s">
        <v>93</v>
      </c>
      <c r="G93" s="67" t="s">
        <v>229</v>
      </c>
      <c r="H93" s="67"/>
      <c r="I93" s="67"/>
      <c r="J93" s="67"/>
      <c r="K93" s="67"/>
      <c r="L93" s="67"/>
      <c r="M93" s="67" t="s">
        <v>53</v>
      </c>
      <c r="N93" s="67" t="s">
        <v>69</v>
      </c>
      <c r="O93" s="67" t="s">
        <v>55</v>
      </c>
      <c r="P93" s="68" t="s">
        <v>230</v>
      </c>
      <c r="Q93" s="70">
        <v>340000000</v>
      </c>
      <c r="R93" s="70">
        <v>0</v>
      </c>
      <c r="S93" s="70">
        <v>0</v>
      </c>
      <c r="T93" s="70">
        <v>340000000</v>
      </c>
      <c r="U93" s="70">
        <v>0</v>
      </c>
      <c r="V93" s="70">
        <v>338300000</v>
      </c>
      <c r="W93" s="70">
        <v>1700000</v>
      </c>
      <c r="X93" s="70">
        <v>338300000</v>
      </c>
      <c r="Y93" s="70">
        <v>338300000</v>
      </c>
      <c r="Z93" s="70">
        <v>338300000</v>
      </c>
      <c r="AA93" s="70">
        <v>338300000</v>
      </c>
    </row>
    <row r="94" spans="1:27" ht="33.75" x14ac:dyDescent="0.25">
      <c r="A94" s="67" t="s">
        <v>165</v>
      </c>
      <c r="B94" s="68" t="s">
        <v>166</v>
      </c>
      <c r="C94" s="69" t="s">
        <v>120</v>
      </c>
      <c r="D94" s="67" t="s">
        <v>91</v>
      </c>
      <c r="E94" s="67" t="s">
        <v>121</v>
      </c>
      <c r="F94" s="67" t="s">
        <v>93</v>
      </c>
      <c r="G94" s="67" t="s">
        <v>122</v>
      </c>
      <c r="H94" s="67" t="s">
        <v>17</v>
      </c>
      <c r="I94" s="67" t="s">
        <v>17</v>
      </c>
      <c r="J94" s="67" t="s">
        <v>17</v>
      </c>
      <c r="K94" s="67" t="s">
        <v>17</v>
      </c>
      <c r="L94" s="67" t="s">
        <v>17</v>
      </c>
      <c r="M94" s="67" t="s">
        <v>53</v>
      </c>
      <c r="N94" s="67" t="s">
        <v>69</v>
      </c>
      <c r="O94" s="67" t="s">
        <v>55</v>
      </c>
      <c r="P94" s="68" t="s">
        <v>188</v>
      </c>
      <c r="Q94" s="70">
        <v>400000000</v>
      </c>
      <c r="R94" s="70">
        <v>0</v>
      </c>
      <c r="S94" s="70">
        <v>0</v>
      </c>
      <c r="T94" s="70">
        <v>400000000</v>
      </c>
      <c r="U94" s="70">
        <v>0</v>
      </c>
      <c r="V94" s="70">
        <v>367619234</v>
      </c>
      <c r="W94" s="70">
        <v>32380766</v>
      </c>
      <c r="X94" s="70">
        <v>367619234</v>
      </c>
      <c r="Y94" s="70">
        <v>0</v>
      </c>
      <c r="Z94" s="70">
        <v>0</v>
      </c>
      <c r="AA94" s="70">
        <v>0</v>
      </c>
    </row>
    <row r="95" spans="1:27" ht="33.75" x14ac:dyDescent="0.25">
      <c r="A95" s="67" t="s">
        <v>165</v>
      </c>
      <c r="B95" s="68" t="s">
        <v>166</v>
      </c>
      <c r="C95" s="69" t="s">
        <v>123</v>
      </c>
      <c r="D95" s="67" t="s">
        <v>91</v>
      </c>
      <c r="E95" s="67" t="s">
        <v>121</v>
      </c>
      <c r="F95" s="67" t="s">
        <v>93</v>
      </c>
      <c r="G95" s="67" t="s">
        <v>124</v>
      </c>
      <c r="H95" s="67"/>
      <c r="I95" s="67"/>
      <c r="J95" s="67"/>
      <c r="K95" s="67"/>
      <c r="L95" s="67"/>
      <c r="M95" s="67" t="s">
        <v>53</v>
      </c>
      <c r="N95" s="67" t="s">
        <v>69</v>
      </c>
      <c r="O95" s="67" t="s">
        <v>55</v>
      </c>
      <c r="P95" s="68" t="s">
        <v>231</v>
      </c>
      <c r="Q95" s="70">
        <v>1000000000</v>
      </c>
      <c r="R95" s="70">
        <v>0</v>
      </c>
      <c r="S95" s="70">
        <v>0</v>
      </c>
      <c r="T95" s="70">
        <v>1000000000</v>
      </c>
      <c r="U95" s="70">
        <v>0</v>
      </c>
      <c r="V95" s="70">
        <v>998813714.32000005</v>
      </c>
      <c r="W95" s="70">
        <v>1186285.68</v>
      </c>
      <c r="X95" s="70">
        <v>998813714.32000005</v>
      </c>
      <c r="Y95" s="70">
        <v>486709714.31999999</v>
      </c>
      <c r="Z95" s="70">
        <v>486709714.31999999</v>
      </c>
      <c r="AA95" s="70">
        <v>486709714.31999999</v>
      </c>
    </row>
    <row r="96" spans="1:27" ht="45" x14ac:dyDescent="0.25">
      <c r="A96" s="67" t="s">
        <v>189</v>
      </c>
      <c r="B96" s="68" t="s">
        <v>208</v>
      </c>
      <c r="C96" s="69" t="s">
        <v>50</v>
      </c>
      <c r="D96" s="67" t="s">
        <v>51</v>
      </c>
      <c r="E96" s="67" t="s">
        <v>52</v>
      </c>
      <c r="F96" s="67" t="s">
        <v>52</v>
      </c>
      <c r="G96" s="67" t="s">
        <v>52</v>
      </c>
      <c r="H96" s="67"/>
      <c r="I96" s="67"/>
      <c r="J96" s="67"/>
      <c r="K96" s="67"/>
      <c r="L96" s="67"/>
      <c r="M96" s="67" t="s">
        <v>53</v>
      </c>
      <c r="N96" s="67" t="s">
        <v>54</v>
      </c>
      <c r="O96" s="67" t="s">
        <v>55</v>
      </c>
      <c r="P96" s="68" t="s">
        <v>56</v>
      </c>
      <c r="Q96" s="70">
        <v>25668952000</v>
      </c>
      <c r="R96" s="70">
        <v>0</v>
      </c>
      <c r="S96" s="70">
        <v>0</v>
      </c>
      <c r="T96" s="70">
        <v>25668952000</v>
      </c>
      <c r="U96" s="70">
        <v>0</v>
      </c>
      <c r="V96" s="70">
        <v>24577096006</v>
      </c>
      <c r="W96" s="70">
        <v>1091855994</v>
      </c>
      <c r="X96" s="70">
        <v>24577096006</v>
      </c>
      <c r="Y96" s="70">
        <v>24577096006</v>
      </c>
      <c r="Z96" s="70">
        <v>24577096006</v>
      </c>
      <c r="AA96" s="70">
        <v>24577096006</v>
      </c>
    </row>
    <row r="97" spans="1:27" ht="45" x14ac:dyDescent="0.25">
      <c r="A97" s="67" t="s">
        <v>189</v>
      </c>
      <c r="B97" s="68" t="s">
        <v>208</v>
      </c>
      <c r="C97" s="69" t="s">
        <v>57</v>
      </c>
      <c r="D97" s="67" t="s">
        <v>51</v>
      </c>
      <c r="E97" s="67" t="s">
        <v>52</v>
      </c>
      <c r="F97" s="67" t="s">
        <v>52</v>
      </c>
      <c r="G97" s="67" t="s">
        <v>58</v>
      </c>
      <c r="H97" s="67"/>
      <c r="I97" s="67"/>
      <c r="J97" s="67"/>
      <c r="K97" s="67"/>
      <c r="L97" s="67"/>
      <c r="M97" s="67" t="s">
        <v>53</v>
      </c>
      <c r="N97" s="67" t="s">
        <v>54</v>
      </c>
      <c r="O97" s="67" t="s">
        <v>55</v>
      </c>
      <c r="P97" s="68" t="s">
        <v>59</v>
      </c>
      <c r="Q97" s="70">
        <v>7716444000</v>
      </c>
      <c r="R97" s="70">
        <v>1449000000</v>
      </c>
      <c r="S97" s="70">
        <v>0</v>
      </c>
      <c r="T97" s="70">
        <v>9165444000</v>
      </c>
      <c r="U97" s="70">
        <v>0</v>
      </c>
      <c r="V97" s="70">
        <v>8796072085</v>
      </c>
      <c r="W97" s="70">
        <v>369371915</v>
      </c>
      <c r="X97" s="70">
        <v>8796072085</v>
      </c>
      <c r="Y97" s="70">
        <v>8796072085</v>
      </c>
      <c r="Z97" s="70">
        <v>8796072085</v>
      </c>
      <c r="AA97" s="70">
        <v>8796072085</v>
      </c>
    </row>
    <row r="98" spans="1:27" ht="45" x14ac:dyDescent="0.25">
      <c r="A98" s="67" t="s">
        <v>189</v>
      </c>
      <c r="B98" s="68" t="s">
        <v>208</v>
      </c>
      <c r="C98" s="69" t="s">
        <v>60</v>
      </c>
      <c r="D98" s="67" t="s">
        <v>51</v>
      </c>
      <c r="E98" s="67" t="s">
        <v>52</v>
      </c>
      <c r="F98" s="67" t="s">
        <v>52</v>
      </c>
      <c r="G98" s="67" t="s">
        <v>61</v>
      </c>
      <c r="H98" s="67"/>
      <c r="I98" s="67"/>
      <c r="J98" s="67"/>
      <c r="K98" s="67"/>
      <c r="L98" s="67"/>
      <c r="M98" s="67" t="s">
        <v>53</v>
      </c>
      <c r="N98" s="67" t="s">
        <v>54</v>
      </c>
      <c r="O98" s="67" t="s">
        <v>55</v>
      </c>
      <c r="P98" s="68" t="s">
        <v>62</v>
      </c>
      <c r="Q98" s="70">
        <v>2014812000</v>
      </c>
      <c r="R98" s="70">
        <v>1170000000</v>
      </c>
      <c r="S98" s="70">
        <v>0</v>
      </c>
      <c r="T98" s="70">
        <v>3184812000</v>
      </c>
      <c r="U98" s="70">
        <v>0</v>
      </c>
      <c r="V98" s="70">
        <v>2992872603</v>
      </c>
      <c r="W98" s="70">
        <v>191939397</v>
      </c>
      <c r="X98" s="70">
        <v>2992872603</v>
      </c>
      <c r="Y98" s="70">
        <v>2992872603</v>
      </c>
      <c r="Z98" s="70">
        <v>2992872603</v>
      </c>
      <c r="AA98" s="70">
        <v>2992872603</v>
      </c>
    </row>
    <row r="99" spans="1:27" ht="45" x14ac:dyDescent="0.25">
      <c r="A99" s="67" t="s">
        <v>189</v>
      </c>
      <c r="B99" s="68" t="s">
        <v>208</v>
      </c>
      <c r="C99" s="69" t="s">
        <v>209</v>
      </c>
      <c r="D99" s="67" t="s">
        <v>51</v>
      </c>
      <c r="E99" s="67" t="s">
        <v>58</v>
      </c>
      <c r="F99" s="67"/>
      <c r="G99" s="67"/>
      <c r="H99" s="67"/>
      <c r="I99" s="67"/>
      <c r="J99" s="67"/>
      <c r="K99" s="67"/>
      <c r="L99" s="67"/>
      <c r="M99" s="67" t="s">
        <v>53</v>
      </c>
      <c r="N99" s="67" t="s">
        <v>54</v>
      </c>
      <c r="O99" s="67" t="s">
        <v>55</v>
      </c>
      <c r="P99" s="68" t="s">
        <v>210</v>
      </c>
      <c r="Q99" s="70">
        <v>11714092000</v>
      </c>
      <c r="R99" s="70">
        <v>5214259387</v>
      </c>
      <c r="S99" s="70">
        <v>0</v>
      </c>
      <c r="T99" s="70">
        <v>16928351387</v>
      </c>
      <c r="U99" s="70">
        <v>0</v>
      </c>
      <c r="V99" s="70">
        <v>15978132562.82</v>
      </c>
      <c r="W99" s="70">
        <v>950218824.17999995</v>
      </c>
      <c r="X99" s="70">
        <v>15978132562.82</v>
      </c>
      <c r="Y99" s="70">
        <v>13893430384.870001</v>
      </c>
      <c r="Z99" s="70">
        <v>12164560155.559999</v>
      </c>
      <c r="AA99" s="70">
        <v>12164560155.559999</v>
      </c>
    </row>
    <row r="100" spans="1:27" ht="45" x14ac:dyDescent="0.25">
      <c r="A100" s="67" t="s">
        <v>189</v>
      </c>
      <c r="B100" s="68" t="s">
        <v>208</v>
      </c>
      <c r="C100" s="69" t="s">
        <v>190</v>
      </c>
      <c r="D100" s="67" t="s">
        <v>51</v>
      </c>
      <c r="E100" s="67" t="s">
        <v>61</v>
      </c>
      <c r="F100" s="67" t="s">
        <v>61</v>
      </c>
      <c r="G100" s="67" t="s">
        <v>52</v>
      </c>
      <c r="H100" s="67" t="s">
        <v>191</v>
      </c>
      <c r="I100" s="67"/>
      <c r="J100" s="67"/>
      <c r="K100" s="67"/>
      <c r="L100" s="67"/>
      <c r="M100" s="67" t="s">
        <v>53</v>
      </c>
      <c r="N100" s="67" t="s">
        <v>54</v>
      </c>
      <c r="O100" s="67" t="s">
        <v>55</v>
      </c>
      <c r="P100" s="68" t="s">
        <v>192</v>
      </c>
      <c r="Q100" s="70">
        <v>44407400000</v>
      </c>
      <c r="R100" s="70">
        <v>5712500000</v>
      </c>
      <c r="S100" s="70">
        <v>0</v>
      </c>
      <c r="T100" s="70">
        <v>50119900000</v>
      </c>
      <c r="U100" s="70">
        <v>0</v>
      </c>
      <c r="V100" s="70">
        <v>49447532685.220001</v>
      </c>
      <c r="W100" s="70">
        <v>672367314.77999997</v>
      </c>
      <c r="X100" s="70">
        <v>49447532685.220001</v>
      </c>
      <c r="Y100" s="70">
        <v>49439761732.220001</v>
      </c>
      <c r="Z100" s="70">
        <v>41336778375.459999</v>
      </c>
      <c r="AA100" s="70">
        <v>41336778375.459999</v>
      </c>
    </row>
    <row r="101" spans="1:27" ht="45" x14ac:dyDescent="0.25">
      <c r="A101" s="67" t="s">
        <v>189</v>
      </c>
      <c r="B101" s="68" t="s">
        <v>208</v>
      </c>
      <c r="C101" s="69" t="s">
        <v>74</v>
      </c>
      <c r="D101" s="67" t="s">
        <v>51</v>
      </c>
      <c r="E101" s="67" t="s">
        <v>61</v>
      </c>
      <c r="F101" s="67" t="s">
        <v>61</v>
      </c>
      <c r="G101" s="67" t="s">
        <v>52</v>
      </c>
      <c r="H101" s="67" t="s">
        <v>75</v>
      </c>
      <c r="I101" s="67"/>
      <c r="J101" s="67"/>
      <c r="K101" s="67"/>
      <c r="L101" s="67"/>
      <c r="M101" s="67" t="s">
        <v>53</v>
      </c>
      <c r="N101" s="67" t="s">
        <v>54</v>
      </c>
      <c r="O101" s="67" t="s">
        <v>55</v>
      </c>
      <c r="P101" s="68" t="s">
        <v>76</v>
      </c>
      <c r="Q101" s="70">
        <v>14074753047</v>
      </c>
      <c r="R101" s="70">
        <v>0</v>
      </c>
      <c r="S101" s="70">
        <v>11927617066</v>
      </c>
      <c r="T101" s="70">
        <v>2147135981</v>
      </c>
      <c r="U101" s="70">
        <v>2147135981</v>
      </c>
      <c r="V101" s="70">
        <v>0</v>
      </c>
      <c r="W101" s="70">
        <v>0</v>
      </c>
      <c r="X101" s="70">
        <v>0</v>
      </c>
      <c r="Y101" s="70">
        <v>0</v>
      </c>
      <c r="Z101" s="70">
        <v>0</v>
      </c>
      <c r="AA101" s="70">
        <v>0</v>
      </c>
    </row>
    <row r="102" spans="1:27" ht="45" x14ac:dyDescent="0.25">
      <c r="A102" s="67" t="s">
        <v>189</v>
      </c>
      <c r="B102" s="68" t="s">
        <v>208</v>
      </c>
      <c r="C102" s="69" t="s">
        <v>82</v>
      </c>
      <c r="D102" s="67" t="s">
        <v>51</v>
      </c>
      <c r="E102" s="67" t="s">
        <v>61</v>
      </c>
      <c r="F102" s="67" t="s">
        <v>79</v>
      </c>
      <c r="G102" s="67" t="s">
        <v>58</v>
      </c>
      <c r="H102" s="67" t="s">
        <v>80</v>
      </c>
      <c r="I102" s="67"/>
      <c r="J102" s="67"/>
      <c r="K102" s="67"/>
      <c r="L102" s="67"/>
      <c r="M102" s="67" t="s">
        <v>53</v>
      </c>
      <c r="N102" s="67" t="s">
        <v>54</v>
      </c>
      <c r="O102" s="67" t="s">
        <v>55</v>
      </c>
      <c r="P102" s="68" t="s">
        <v>83</v>
      </c>
      <c r="Q102" s="70">
        <v>235200000</v>
      </c>
      <c r="R102" s="70">
        <v>0</v>
      </c>
      <c r="S102" s="70">
        <v>0</v>
      </c>
      <c r="T102" s="70">
        <v>235200000</v>
      </c>
      <c r="U102" s="70">
        <v>0</v>
      </c>
      <c r="V102" s="70">
        <v>39869926</v>
      </c>
      <c r="W102" s="70">
        <v>195330074</v>
      </c>
      <c r="X102" s="70">
        <v>39869926</v>
      </c>
      <c r="Y102" s="70">
        <v>39869926</v>
      </c>
      <c r="Z102" s="70">
        <v>39869926</v>
      </c>
      <c r="AA102" s="70">
        <v>39869926</v>
      </c>
    </row>
    <row r="103" spans="1:27" ht="45" x14ac:dyDescent="0.25">
      <c r="A103" s="67" t="s">
        <v>189</v>
      </c>
      <c r="B103" s="68" t="s">
        <v>208</v>
      </c>
      <c r="C103" s="69" t="s">
        <v>213</v>
      </c>
      <c r="D103" s="67" t="s">
        <v>51</v>
      </c>
      <c r="E103" s="67" t="s">
        <v>61</v>
      </c>
      <c r="F103" s="67" t="s">
        <v>54</v>
      </c>
      <c r="G103" s="67"/>
      <c r="H103" s="67"/>
      <c r="I103" s="67"/>
      <c r="J103" s="67"/>
      <c r="K103" s="67"/>
      <c r="L103" s="67"/>
      <c r="M103" s="67" t="s">
        <v>53</v>
      </c>
      <c r="N103" s="67" t="s">
        <v>54</v>
      </c>
      <c r="O103" s="67" t="s">
        <v>55</v>
      </c>
      <c r="P103" s="68" t="s">
        <v>214</v>
      </c>
      <c r="Q103" s="70">
        <v>0</v>
      </c>
      <c r="R103" s="70">
        <v>3197017474</v>
      </c>
      <c r="S103" s="70">
        <v>0</v>
      </c>
      <c r="T103" s="70">
        <v>3197017474</v>
      </c>
      <c r="U103" s="70">
        <v>0</v>
      </c>
      <c r="V103" s="70">
        <v>3197017473.1399999</v>
      </c>
      <c r="W103" s="70">
        <v>0.86</v>
      </c>
      <c r="X103" s="70">
        <v>3197017473.1399999</v>
      </c>
      <c r="Y103" s="70">
        <v>3197017473.1399999</v>
      </c>
      <c r="Z103" s="70">
        <v>3197017473.1399999</v>
      </c>
      <c r="AA103" s="70">
        <v>3197017473.1399999</v>
      </c>
    </row>
    <row r="104" spans="1:27" ht="45" x14ac:dyDescent="0.25">
      <c r="A104" s="67" t="s">
        <v>189</v>
      </c>
      <c r="B104" s="68" t="s">
        <v>208</v>
      </c>
      <c r="C104" s="69" t="s">
        <v>88</v>
      </c>
      <c r="D104" s="67" t="s">
        <v>51</v>
      </c>
      <c r="E104" s="67" t="s">
        <v>86</v>
      </c>
      <c r="F104" s="67" t="s">
        <v>79</v>
      </c>
      <c r="G104" s="67" t="s">
        <v>52</v>
      </c>
      <c r="H104" s="67"/>
      <c r="I104" s="67"/>
      <c r="J104" s="67"/>
      <c r="K104" s="67"/>
      <c r="L104" s="67"/>
      <c r="M104" s="67" t="s">
        <v>53</v>
      </c>
      <c r="N104" s="67" t="s">
        <v>54</v>
      </c>
      <c r="O104" s="67" t="s">
        <v>55</v>
      </c>
      <c r="P104" s="68" t="s">
        <v>89</v>
      </c>
      <c r="Q104" s="70">
        <v>0</v>
      </c>
      <c r="R104" s="70">
        <v>857679</v>
      </c>
      <c r="S104" s="70">
        <v>857679</v>
      </c>
      <c r="T104" s="70">
        <v>0</v>
      </c>
      <c r="U104" s="70">
        <v>0</v>
      </c>
      <c r="V104" s="70">
        <v>0</v>
      </c>
      <c r="W104" s="70">
        <v>0</v>
      </c>
      <c r="X104" s="70">
        <v>0</v>
      </c>
      <c r="Y104" s="70">
        <v>0</v>
      </c>
      <c r="Z104" s="70">
        <v>0</v>
      </c>
      <c r="AA104" s="70">
        <v>0</v>
      </c>
    </row>
    <row r="105" spans="1:27" ht="45" x14ac:dyDescent="0.25">
      <c r="A105" s="67" t="s">
        <v>189</v>
      </c>
      <c r="B105" s="68" t="s">
        <v>208</v>
      </c>
      <c r="C105" s="69" t="s">
        <v>88</v>
      </c>
      <c r="D105" s="67" t="s">
        <v>51</v>
      </c>
      <c r="E105" s="67" t="s">
        <v>86</v>
      </c>
      <c r="F105" s="67" t="s">
        <v>79</v>
      </c>
      <c r="G105" s="67" t="s">
        <v>52</v>
      </c>
      <c r="H105" s="67"/>
      <c r="I105" s="67"/>
      <c r="J105" s="67"/>
      <c r="K105" s="67"/>
      <c r="L105" s="67"/>
      <c r="M105" s="67" t="s">
        <v>53</v>
      </c>
      <c r="N105" s="67" t="s">
        <v>54</v>
      </c>
      <c r="O105" s="67" t="s">
        <v>77</v>
      </c>
      <c r="P105" s="68" t="s">
        <v>89</v>
      </c>
      <c r="Q105" s="70">
        <v>0</v>
      </c>
      <c r="R105" s="70">
        <v>857679</v>
      </c>
      <c r="S105" s="70">
        <v>0</v>
      </c>
      <c r="T105" s="70">
        <v>857679</v>
      </c>
      <c r="U105" s="70">
        <v>0</v>
      </c>
      <c r="V105" s="70">
        <v>857679</v>
      </c>
      <c r="W105" s="70">
        <v>0</v>
      </c>
      <c r="X105" s="70">
        <v>857679</v>
      </c>
      <c r="Y105" s="70">
        <v>857679</v>
      </c>
      <c r="Z105" s="70">
        <v>857679</v>
      </c>
      <c r="AA105" s="70">
        <v>857679</v>
      </c>
    </row>
    <row r="106" spans="1:27" ht="45" x14ac:dyDescent="0.25">
      <c r="A106" s="67" t="s">
        <v>189</v>
      </c>
      <c r="B106" s="68" t="s">
        <v>208</v>
      </c>
      <c r="C106" s="69" t="s">
        <v>88</v>
      </c>
      <c r="D106" s="67" t="s">
        <v>51</v>
      </c>
      <c r="E106" s="67" t="s">
        <v>86</v>
      </c>
      <c r="F106" s="67" t="s">
        <v>79</v>
      </c>
      <c r="G106" s="67" t="s">
        <v>52</v>
      </c>
      <c r="H106" s="67"/>
      <c r="I106" s="67"/>
      <c r="J106" s="67"/>
      <c r="K106" s="67"/>
      <c r="L106" s="67"/>
      <c r="M106" s="67" t="s">
        <v>53</v>
      </c>
      <c r="N106" s="67" t="s">
        <v>69</v>
      </c>
      <c r="O106" s="67" t="s">
        <v>77</v>
      </c>
      <c r="P106" s="68" t="s">
        <v>89</v>
      </c>
      <c r="Q106" s="70">
        <v>252000000</v>
      </c>
      <c r="R106" s="70">
        <v>0</v>
      </c>
      <c r="S106" s="70">
        <v>0</v>
      </c>
      <c r="T106" s="70">
        <v>252000000</v>
      </c>
      <c r="U106" s="70">
        <v>0</v>
      </c>
      <c r="V106" s="70">
        <v>252000000</v>
      </c>
      <c r="W106" s="70">
        <v>0</v>
      </c>
      <c r="X106" s="70">
        <v>252000000</v>
      </c>
      <c r="Y106" s="70">
        <v>252000000</v>
      </c>
      <c r="Z106" s="70">
        <v>252000000</v>
      </c>
      <c r="AA106" s="70">
        <v>252000000</v>
      </c>
    </row>
    <row r="107" spans="1:27" ht="45" x14ac:dyDescent="0.25">
      <c r="A107" s="67" t="s">
        <v>189</v>
      </c>
      <c r="B107" s="68" t="s">
        <v>208</v>
      </c>
      <c r="C107" s="69" t="s">
        <v>215</v>
      </c>
      <c r="D107" s="67" t="s">
        <v>216</v>
      </c>
      <c r="E107" s="67" t="s">
        <v>54</v>
      </c>
      <c r="F107" s="67" t="s">
        <v>79</v>
      </c>
      <c r="G107" s="67" t="s">
        <v>52</v>
      </c>
      <c r="H107" s="67"/>
      <c r="I107" s="67"/>
      <c r="J107" s="67"/>
      <c r="K107" s="67"/>
      <c r="L107" s="67"/>
      <c r="M107" s="67" t="s">
        <v>53</v>
      </c>
      <c r="N107" s="67" t="s">
        <v>69</v>
      </c>
      <c r="O107" s="67" t="s">
        <v>55</v>
      </c>
      <c r="P107" s="68" t="s">
        <v>217</v>
      </c>
      <c r="Q107" s="70">
        <v>53618616</v>
      </c>
      <c r="R107" s="70">
        <v>0</v>
      </c>
      <c r="S107" s="70">
        <v>0</v>
      </c>
      <c r="T107" s="70">
        <v>53618616</v>
      </c>
      <c r="U107" s="70">
        <v>0</v>
      </c>
      <c r="V107" s="70">
        <v>53618616</v>
      </c>
      <c r="W107" s="70">
        <v>0</v>
      </c>
      <c r="X107" s="70">
        <v>53618616</v>
      </c>
      <c r="Y107" s="70">
        <v>53618616</v>
      </c>
      <c r="Z107" s="70">
        <v>53618616</v>
      </c>
      <c r="AA107" s="70">
        <v>53618616</v>
      </c>
    </row>
    <row r="108" spans="1:27" ht="45" x14ac:dyDescent="0.25">
      <c r="A108" s="67" t="s">
        <v>189</v>
      </c>
      <c r="B108" s="68" t="s">
        <v>208</v>
      </c>
      <c r="C108" s="69" t="s">
        <v>193</v>
      </c>
      <c r="D108" s="67" t="s">
        <v>91</v>
      </c>
      <c r="E108" s="67" t="s">
        <v>194</v>
      </c>
      <c r="F108" s="67" t="s">
        <v>93</v>
      </c>
      <c r="G108" s="67" t="s">
        <v>195</v>
      </c>
      <c r="H108" s="67"/>
      <c r="I108" s="67"/>
      <c r="J108" s="67"/>
      <c r="K108" s="67"/>
      <c r="L108" s="67"/>
      <c r="M108" s="67" t="s">
        <v>53</v>
      </c>
      <c r="N108" s="67" t="s">
        <v>98</v>
      </c>
      <c r="O108" s="67" t="s">
        <v>55</v>
      </c>
      <c r="P108" s="68" t="s">
        <v>196</v>
      </c>
      <c r="Q108" s="70">
        <v>13983495196</v>
      </c>
      <c r="R108" s="70">
        <v>0</v>
      </c>
      <c r="S108" s="70">
        <v>0</v>
      </c>
      <c r="T108" s="70">
        <v>13983495196</v>
      </c>
      <c r="U108" s="70">
        <v>0</v>
      </c>
      <c r="V108" s="70">
        <v>12537683143.34</v>
      </c>
      <c r="W108" s="70">
        <v>1445812052.6600001</v>
      </c>
      <c r="X108" s="70">
        <v>12537683143.34</v>
      </c>
      <c r="Y108" s="70">
        <v>11842434687.34</v>
      </c>
      <c r="Z108" s="70">
        <v>9553263700.6299992</v>
      </c>
      <c r="AA108" s="70">
        <v>9553263700.6299992</v>
      </c>
    </row>
    <row r="109" spans="1:27" ht="33.75" x14ac:dyDescent="0.25">
      <c r="A109" s="67" t="s">
        <v>197</v>
      </c>
      <c r="B109" s="68" t="s">
        <v>198</v>
      </c>
      <c r="C109" s="69" t="s">
        <v>50</v>
      </c>
      <c r="D109" s="67" t="s">
        <v>51</v>
      </c>
      <c r="E109" s="67" t="s">
        <v>52</v>
      </c>
      <c r="F109" s="67" t="s">
        <v>52</v>
      </c>
      <c r="G109" s="67" t="s">
        <v>52</v>
      </c>
      <c r="H109" s="67"/>
      <c r="I109" s="67"/>
      <c r="J109" s="67"/>
      <c r="K109" s="67"/>
      <c r="L109" s="67"/>
      <c r="M109" s="67" t="s">
        <v>53</v>
      </c>
      <c r="N109" s="67" t="s">
        <v>54</v>
      </c>
      <c r="O109" s="67" t="s">
        <v>55</v>
      </c>
      <c r="P109" s="68" t="s">
        <v>56</v>
      </c>
      <c r="Q109" s="70">
        <v>14276200000</v>
      </c>
      <c r="R109" s="70">
        <v>554500160</v>
      </c>
      <c r="S109" s="70">
        <v>0</v>
      </c>
      <c r="T109" s="70">
        <v>14830700160</v>
      </c>
      <c r="U109" s="70">
        <v>0</v>
      </c>
      <c r="V109" s="70">
        <v>14830700160</v>
      </c>
      <c r="W109" s="70">
        <v>0</v>
      </c>
      <c r="X109" s="70">
        <v>14676696633</v>
      </c>
      <c r="Y109" s="70">
        <v>14676257988</v>
      </c>
      <c r="Z109" s="70">
        <v>14676257988</v>
      </c>
      <c r="AA109" s="70">
        <v>14676257988</v>
      </c>
    </row>
    <row r="110" spans="1:27" ht="33.75" x14ac:dyDescent="0.25">
      <c r="A110" s="67" t="s">
        <v>197</v>
      </c>
      <c r="B110" s="68" t="s">
        <v>198</v>
      </c>
      <c r="C110" s="69" t="s">
        <v>57</v>
      </c>
      <c r="D110" s="67" t="s">
        <v>51</v>
      </c>
      <c r="E110" s="67" t="s">
        <v>52</v>
      </c>
      <c r="F110" s="67" t="s">
        <v>52</v>
      </c>
      <c r="G110" s="67" t="s">
        <v>58</v>
      </c>
      <c r="H110" s="67"/>
      <c r="I110" s="67"/>
      <c r="J110" s="67"/>
      <c r="K110" s="67"/>
      <c r="L110" s="67"/>
      <c r="M110" s="67" t="s">
        <v>53</v>
      </c>
      <c r="N110" s="67" t="s">
        <v>54</v>
      </c>
      <c r="O110" s="67" t="s">
        <v>55</v>
      </c>
      <c r="P110" s="68" t="s">
        <v>59</v>
      </c>
      <c r="Q110" s="70">
        <v>6318400000</v>
      </c>
      <c r="R110" s="70">
        <v>0</v>
      </c>
      <c r="S110" s="70">
        <v>600000000</v>
      </c>
      <c r="T110" s="70">
        <v>5718400000</v>
      </c>
      <c r="U110" s="70">
        <v>0</v>
      </c>
      <c r="V110" s="70">
        <v>5718400000</v>
      </c>
      <c r="W110" s="70">
        <v>0</v>
      </c>
      <c r="X110" s="70">
        <v>5480387635</v>
      </c>
      <c r="Y110" s="70">
        <v>5480387635</v>
      </c>
      <c r="Z110" s="70">
        <v>5480387635</v>
      </c>
      <c r="AA110" s="70">
        <v>5480387635</v>
      </c>
    </row>
    <row r="111" spans="1:27" ht="33.75" x14ac:dyDescent="0.25">
      <c r="A111" s="67" t="s">
        <v>197</v>
      </c>
      <c r="B111" s="68" t="s">
        <v>198</v>
      </c>
      <c r="C111" s="69" t="s">
        <v>60</v>
      </c>
      <c r="D111" s="67" t="s">
        <v>51</v>
      </c>
      <c r="E111" s="67" t="s">
        <v>52</v>
      </c>
      <c r="F111" s="67" t="s">
        <v>52</v>
      </c>
      <c r="G111" s="67" t="s">
        <v>61</v>
      </c>
      <c r="H111" s="67"/>
      <c r="I111" s="67"/>
      <c r="J111" s="67"/>
      <c r="K111" s="67"/>
      <c r="L111" s="67"/>
      <c r="M111" s="67" t="s">
        <v>53</v>
      </c>
      <c r="N111" s="67" t="s">
        <v>54</v>
      </c>
      <c r="O111" s="67" t="s">
        <v>55</v>
      </c>
      <c r="P111" s="68" t="s">
        <v>62</v>
      </c>
      <c r="Q111" s="70">
        <v>1904000000</v>
      </c>
      <c r="R111" s="70">
        <v>331627840</v>
      </c>
      <c r="S111" s="70">
        <v>0</v>
      </c>
      <c r="T111" s="70">
        <v>2235627840</v>
      </c>
      <c r="U111" s="70">
        <v>0</v>
      </c>
      <c r="V111" s="70">
        <v>2235627840</v>
      </c>
      <c r="W111" s="70">
        <v>0</v>
      </c>
      <c r="X111" s="70">
        <v>2076082715</v>
      </c>
      <c r="Y111" s="70">
        <v>2074394473</v>
      </c>
      <c r="Z111" s="70">
        <v>2074394473</v>
      </c>
      <c r="AA111" s="70">
        <v>2074394473</v>
      </c>
    </row>
    <row r="112" spans="1:27" ht="33.75" x14ac:dyDescent="0.25">
      <c r="A112" s="67" t="s">
        <v>197</v>
      </c>
      <c r="B112" s="68" t="s">
        <v>198</v>
      </c>
      <c r="C112" s="69" t="s">
        <v>209</v>
      </c>
      <c r="D112" s="67" t="s">
        <v>51</v>
      </c>
      <c r="E112" s="67" t="s">
        <v>58</v>
      </c>
      <c r="F112" s="67"/>
      <c r="G112" s="67"/>
      <c r="H112" s="67"/>
      <c r="I112" s="67"/>
      <c r="J112" s="67"/>
      <c r="K112" s="67"/>
      <c r="L112" s="67"/>
      <c r="M112" s="67" t="s">
        <v>53</v>
      </c>
      <c r="N112" s="67" t="s">
        <v>54</v>
      </c>
      <c r="O112" s="67" t="s">
        <v>55</v>
      </c>
      <c r="P112" s="68" t="s">
        <v>210</v>
      </c>
      <c r="Q112" s="70">
        <v>70059900000</v>
      </c>
      <c r="R112" s="70">
        <v>15596377757</v>
      </c>
      <c r="S112" s="70">
        <v>0</v>
      </c>
      <c r="T112" s="70">
        <v>85656277757</v>
      </c>
      <c r="U112" s="70">
        <v>0</v>
      </c>
      <c r="V112" s="70">
        <v>84058802558.809998</v>
      </c>
      <c r="W112" s="70">
        <v>1597475198.1900001</v>
      </c>
      <c r="X112" s="70">
        <v>79022624427.149994</v>
      </c>
      <c r="Y112" s="70">
        <v>62759229198.18</v>
      </c>
      <c r="Z112" s="70">
        <v>62759229198.18</v>
      </c>
      <c r="AA112" s="70">
        <v>62759229198.18</v>
      </c>
    </row>
    <row r="113" spans="1:27" ht="33.75" x14ac:dyDescent="0.25">
      <c r="A113" s="67" t="s">
        <v>197</v>
      </c>
      <c r="B113" s="68" t="s">
        <v>198</v>
      </c>
      <c r="C113" s="69" t="s">
        <v>74</v>
      </c>
      <c r="D113" s="67" t="s">
        <v>51</v>
      </c>
      <c r="E113" s="67" t="s">
        <v>61</v>
      </c>
      <c r="F113" s="67" t="s">
        <v>61</v>
      </c>
      <c r="G113" s="67" t="s">
        <v>52</v>
      </c>
      <c r="H113" s="67" t="s">
        <v>75</v>
      </c>
      <c r="I113" s="67"/>
      <c r="J113" s="67"/>
      <c r="K113" s="67"/>
      <c r="L113" s="67"/>
      <c r="M113" s="67" t="s">
        <v>53</v>
      </c>
      <c r="N113" s="67" t="s">
        <v>54</v>
      </c>
      <c r="O113" s="67" t="s">
        <v>55</v>
      </c>
      <c r="P113" s="68" t="s">
        <v>76</v>
      </c>
      <c r="Q113" s="70">
        <v>113660000000</v>
      </c>
      <c r="R113" s="70">
        <v>0</v>
      </c>
      <c r="S113" s="70">
        <v>74116405757</v>
      </c>
      <c r="T113" s="70">
        <v>39543594243</v>
      </c>
      <c r="U113" s="70">
        <v>37190225950</v>
      </c>
      <c r="V113" s="70">
        <v>1361000000</v>
      </c>
      <c r="W113" s="70">
        <v>992368293</v>
      </c>
      <c r="X113" s="70">
        <v>0</v>
      </c>
      <c r="Y113" s="70">
        <v>0</v>
      </c>
      <c r="Z113" s="70">
        <v>0</v>
      </c>
      <c r="AA113" s="70">
        <v>0</v>
      </c>
    </row>
    <row r="114" spans="1:27" ht="33.75" x14ac:dyDescent="0.25">
      <c r="A114" s="67" t="s">
        <v>197</v>
      </c>
      <c r="B114" s="68" t="s">
        <v>198</v>
      </c>
      <c r="C114" s="69" t="s">
        <v>199</v>
      </c>
      <c r="D114" s="67" t="s">
        <v>51</v>
      </c>
      <c r="E114" s="67" t="s">
        <v>61</v>
      </c>
      <c r="F114" s="67" t="s">
        <v>79</v>
      </c>
      <c r="G114" s="67" t="s">
        <v>52</v>
      </c>
      <c r="H114" s="67" t="s">
        <v>200</v>
      </c>
      <c r="I114" s="67"/>
      <c r="J114" s="67"/>
      <c r="K114" s="67"/>
      <c r="L114" s="67"/>
      <c r="M114" s="67" t="s">
        <v>53</v>
      </c>
      <c r="N114" s="67" t="s">
        <v>54</v>
      </c>
      <c r="O114" s="67" t="s">
        <v>55</v>
      </c>
      <c r="P114" s="68" t="s">
        <v>201</v>
      </c>
      <c r="Q114" s="70">
        <v>253875400000</v>
      </c>
      <c r="R114" s="70">
        <v>57562647355</v>
      </c>
      <c r="S114" s="70">
        <v>0</v>
      </c>
      <c r="T114" s="70">
        <v>311438047355</v>
      </c>
      <c r="U114" s="70">
        <v>0</v>
      </c>
      <c r="V114" s="70">
        <v>311438047355</v>
      </c>
      <c r="W114" s="70">
        <v>0</v>
      </c>
      <c r="X114" s="70">
        <v>311438047355</v>
      </c>
      <c r="Y114" s="70">
        <v>253176309879.34</v>
      </c>
      <c r="Z114" s="70">
        <v>253176309879.34</v>
      </c>
      <c r="AA114" s="70">
        <v>253176309879.34</v>
      </c>
    </row>
    <row r="115" spans="1:27" ht="33.75" x14ac:dyDescent="0.25">
      <c r="A115" s="67" t="s">
        <v>197</v>
      </c>
      <c r="B115" s="68" t="s">
        <v>198</v>
      </c>
      <c r="C115" s="69" t="s">
        <v>202</v>
      </c>
      <c r="D115" s="67" t="s">
        <v>51</v>
      </c>
      <c r="E115" s="67" t="s">
        <v>61</v>
      </c>
      <c r="F115" s="67" t="s">
        <v>79</v>
      </c>
      <c r="G115" s="67" t="s">
        <v>52</v>
      </c>
      <c r="H115" s="67" t="s">
        <v>150</v>
      </c>
      <c r="I115" s="67"/>
      <c r="J115" s="67"/>
      <c r="K115" s="67"/>
      <c r="L115" s="67"/>
      <c r="M115" s="67" t="s">
        <v>53</v>
      </c>
      <c r="N115" s="67" t="s">
        <v>54</v>
      </c>
      <c r="O115" s="67" t="s">
        <v>55</v>
      </c>
      <c r="P115" s="68" t="s">
        <v>203</v>
      </c>
      <c r="Q115" s="70">
        <v>603382000000</v>
      </c>
      <c r="R115" s="70">
        <v>0</v>
      </c>
      <c r="S115" s="70">
        <v>0</v>
      </c>
      <c r="T115" s="70">
        <v>603382000000</v>
      </c>
      <c r="U115" s="70">
        <v>0</v>
      </c>
      <c r="V115" s="70">
        <v>603299135024.43005</v>
      </c>
      <c r="W115" s="70">
        <v>82864975.569999993</v>
      </c>
      <c r="X115" s="70">
        <v>603182773762.68005</v>
      </c>
      <c r="Y115" s="70">
        <v>372479189963.67999</v>
      </c>
      <c r="Z115" s="70">
        <v>372479189963.67999</v>
      </c>
      <c r="AA115" s="70">
        <v>372479189963.67999</v>
      </c>
    </row>
    <row r="116" spans="1:27" ht="33.75" x14ac:dyDescent="0.25">
      <c r="A116" s="67" t="s">
        <v>197</v>
      </c>
      <c r="B116" s="68" t="s">
        <v>198</v>
      </c>
      <c r="C116" s="69" t="s">
        <v>82</v>
      </c>
      <c r="D116" s="67" t="s">
        <v>51</v>
      </c>
      <c r="E116" s="67" t="s">
        <v>61</v>
      </c>
      <c r="F116" s="67" t="s">
        <v>79</v>
      </c>
      <c r="G116" s="67" t="s">
        <v>58</v>
      </c>
      <c r="H116" s="67" t="s">
        <v>80</v>
      </c>
      <c r="I116" s="67"/>
      <c r="J116" s="67"/>
      <c r="K116" s="67"/>
      <c r="L116" s="67"/>
      <c r="M116" s="67" t="s">
        <v>53</v>
      </c>
      <c r="N116" s="67" t="s">
        <v>54</v>
      </c>
      <c r="O116" s="67" t="s">
        <v>55</v>
      </c>
      <c r="P116" s="68" t="s">
        <v>83</v>
      </c>
      <c r="Q116" s="70">
        <v>129000000</v>
      </c>
      <c r="R116" s="70">
        <v>0</v>
      </c>
      <c r="S116" s="70">
        <v>0</v>
      </c>
      <c r="T116" s="70">
        <v>129000000</v>
      </c>
      <c r="U116" s="70">
        <v>0</v>
      </c>
      <c r="V116" s="70">
        <v>129000000</v>
      </c>
      <c r="W116" s="70">
        <v>0</v>
      </c>
      <c r="X116" s="70">
        <v>50164216</v>
      </c>
      <c r="Y116" s="70">
        <v>46767578</v>
      </c>
      <c r="Z116" s="70">
        <v>46767578</v>
      </c>
      <c r="AA116" s="70">
        <v>46767578</v>
      </c>
    </row>
    <row r="117" spans="1:27" ht="33.75" x14ac:dyDescent="0.25">
      <c r="A117" s="67" t="s">
        <v>197</v>
      </c>
      <c r="B117" s="68" t="s">
        <v>198</v>
      </c>
      <c r="C117" s="69" t="s">
        <v>213</v>
      </c>
      <c r="D117" s="67" t="s">
        <v>51</v>
      </c>
      <c r="E117" s="67" t="s">
        <v>61</v>
      </c>
      <c r="F117" s="67" t="s">
        <v>54</v>
      </c>
      <c r="G117" s="67"/>
      <c r="H117" s="67"/>
      <c r="I117" s="67"/>
      <c r="J117" s="67"/>
      <c r="K117" s="67"/>
      <c r="L117" s="67"/>
      <c r="M117" s="67" t="s">
        <v>53</v>
      </c>
      <c r="N117" s="67" t="s">
        <v>54</v>
      </c>
      <c r="O117" s="67" t="s">
        <v>55</v>
      </c>
      <c r="P117" s="68" t="s">
        <v>214</v>
      </c>
      <c r="Q117" s="70">
        <v>615400000</v>
      </c>
      <c r="R117" s="70">
        <v>338465653</v>
      </c>
      <c r="S117" s="70">
        <v>0</v>
      </c>
      <c r="T117" s="70">
        <v>953865653</v>
      </c>
      <c r="U117" s="70">
        <v>0</v>
      </c>
      <c r="V117" s="70">
        <v>919067230.42999995</v>
      </c>
      <c r="W117" s="70">
        <v>34798422.57</v>
      </c>
      <c r="X117" s="70">
        <v>919067230.42999995</v>
      </c>
      <c r="Y117" s="70">
        <v>896622230.42999995</v>
      </c>
      <c r="Z117" s="70">
        <v>896622230.42999995</v>
      </c>
      <c r="AA117" s="70">
        <v>896622230.42999995</v>
      </c>
    </row>
    <row r="118" spans="1:27" ht="33.75" x14ac:dyDescent="0.25">
      <c r="A118" s="67" t="s">
        <v>197</v>
      </c>
      <c r="B118" s="68" t="s">
        <v>198</v>
      </c>
      <c r="C118" s="69" t="s">
        <v>85</v>
      </c>
      <c r="D118" s="67" t="s">
        <v>51</v>
      </c>
      <c r="E118" s="67" t="s">
        <v>86</v>
      </c>
      <c r="F118" s="67" t="s">
        <v>52</v>
      </c>
      <c r="G118" s="67"/>
      <c r="H118" s="67"/>
      <c r="I118" s="67"/>
      <c r="J118" s="67"/>
      <c r="K118" s="67"/>
      <c r="L118" s="67"/>
      <c r="M118" s="67" t="s">
        <v>53</v>
      </c>
      <c r="N118" s="67" t="s">
        <v>54</v>
      </c>
      <c r="O118" s="67" t="s">
        <v>55</v>
      </c>
      <c r="P118" s="68" t="s">
        <v>87</v>
      </c>
      <c r="Q118" s="70">
        <v>18823000</v>
      </c>
      <c r="R118" s="70">
        <v>0</v>
      </c>
      <c r="S118" s="70">
        <v>0</v>
      </c>
      <c r="T118" s="70">
        <v>18823000</v>
      </c>
      <c r="U118" s="70">
        <v>0</v>
      </c>
      <c r="V118" s="70">
        <v>771000</v>
      </c>
      <c r="W118" s="70">
        <v>18052000</v>
      </c>
      <c r="X118" s="70">
        <v>771000</v>
      </c>
      <c r="Y118" s="70">
        <v>771000</v>
      </c>
      <c r="Z118" s="70">
        <v>771000</v>
      </c>
      <c r="AA118" s="70">
        <v>771000</v>
      </c>
    </row>
    <row r="119" spans="1:27" ht="33.75" x14ac:dyDescent="0.25">
      <c r="A119" s="67" t="s">
        <v>197</v>
      </c>
      <c r="B119" s="68" t="s">
        <v>198</v>
      </c>
      <c r="C119" s="69" t="s">
        <v>88</v>
      </c>
      <c r="D119" s="67" t="s">
        <v>51</v>
      </c>
      <c r="E119" s="67" t="s">
        <v>86</v>
      </c>
      <c r="F119" s="67" t="s">
        <v>79</v>
      </c>
      <c r="G119" s="67" t="s">
        <v>52</v>
      </c>
      <c r="H119" s="67"/>
      <c r="I119" s="67"/>
      <c r="J119" s="67"/>
      <c r="K119" s="67"/>
      <c r="L119" s="67"/>
      <c r="M119" s="67" t="s">
        <v>53</v>
      </c>
      <c r="N119" s="67" t="s">
        <v>69</v>
      </c>
      <c r="O119" s="67" t="s">
        <v>77</v>
      </c>
      <c r="P119" s="68" t="s">
        <v>89</v>
      </c>
      <c r="Q119" s="70">
        <v>3420000000</v>
      </c>
      <c r="R119" s="70">
        <v>0</v>
      </c>
      <c r="S119" s="70">
        <v>0</v>
      </c>
      <c r="T119" s="70">
        <v>3420000000</v>
      </c>
      <c r="U119" s="70">
        <v>0</v>
      </c>
      <c r="V119" s="70">
        <v>3116705226</v>
      </c>
      <c r="W119" s="70">
        <v>303294774</v>
      </c>
      <c r="X119" s="70">
        <v>3116705226</v>
      </c>
      <c r="Y119" s="70">
        <v>3116705226</v>
      </c>
      <c r="Z119" s="70">
        <v>3116705226</v>
      </c>
      <c r="AA119" s="70">
        <v>3116705226</v>
      </c>
    </row>
    <row r="120" spans="1:27" ht="33.75" x14ac:dyDescent="0.25">
      <c r="A120" s="67" t="s">
        <v>197</v>
      </c>
      <c r="B120" s="68" t="s">
        <v>198</v>
      </c>
      <c r="C120" s="69" t="s">
        <v>182</v>
      </c>
      <c r="D120" s="67" t="s">
        <v>51</v>
      </c>
      <c r="E120" s="67" t="s">
        <v>86</v>
      </c>
      <c r="F120" s="67" t="s">
        <v>179</v>
      </c>
      <c r="G120" s="67"/>
      <c r="H120" s="67"/>
      <c r="I120" s="67"/>
      <c r="J120" s="67"/>
      <c r="K120" s="67"/>
      <c r="L120" s="67"/>
      <c r="M120" s="67" t="s">
        <v>53</v>
      </c>
      <c r="N120" s="67" t="s">
        <v>54</v>
      </c>
      <c r="O120" s="67" t="s">
        <v>55</v>
      </c>
      <c r="P120" s="68" t="s">
        <v>183</v>
      </c>
      <c r="Q120" s="70">
        <v>0</v>
      </c>
      <c r="R120" s="70">
        <v>332786992</v>
      </c>
      <c r="S120" s="70">
        <v>0</v>
      </c>
      <c r="T120" s="70">
        <v>332786992</v>
      </c>
      <c r="U120" s="70">
        <v>0</v>
      </c>
      <c r="V120" s="70">
        <v>331258345.92000002</v>
      </c>
      <c r="W120" s="70">
        <v>1528646.08</v>
      </c>
      <c r="X120" s="70">
        <v>331258345.92000002</v>
      </c>
      <c r="Y120" s="70">
        <v>331258345.92000002</v>
      </c>
      <c r="Z120" s="70">
        <v>331258345.92000002</v>
      </c>
      <c r="AA120" s="70">
        <v>331258345.92000002</v>
      </c>
    </row>
    <row r="121" spans="1:27" ht="33.75" x14ac:dyDescent="0.25">
      <c r="A121" s="67" t="s">
        <v>197</v>
      </c>
      <c r="B121" s="68" t="s">
        <v>198</v>
      </c>
      <c r="C121" s="69" t="s">
        <v>215</v>
      </c>
      <c r="D121" s="67" t="s">
        <v>216</v>
      </c>
      <c r="E121" s="67" t="s">
        <v>54</v>
      </c>
      <c r="F121" s="67" t="s">
        <v>79</v>
      </c>
      <c r="G121" s="67" t="s">
        <v>52</v>
      </c>
      <c r="H121" s="67"/>
      <c r="I121" s="67"/>
      <c r="J121" s="67"/>
      <c r="K121" s="67"/>
      <c r="L121" s="67"/>
      <c r="M121" s="67" t="s">
        <v>53</v>
      </c>
      <c r="N121" s="67" t="s">
        <v>69</v>
      </c>
      <c r="O121" s="67" t="s">
        <v>55</v>
      </c>
      <c r="P121" s="68" t="s">
        <v>217</v>
      </c>
      <c r="Q121" s="70">
        <v>728504435</v>
      </c>
      <c r="R121" s="70">
        <v>0</v>
      </c>
      <c r="S121" s="70">
        <v>0</v>
      </c>
      <c r="T121" s="70">
        <v>728504435</v>
      </c>
      <c r="U121" s="70">
        <v>0</v>
      </c>
      <c r="V121" s="70">
        <v>728504435</v>
      </c>
      <c r="W121" s="70">
        <v>0</v>
      </c>
      <c r="X121" s="70">
        <v>728504435</v>
      </c>
      <c r="Y121" s="70">
        <v>728504435</v>
      </c>
      <c r="Z121" s="70">
        <v>728504435</v>
      </c>
      <c r="AA121" s="70">
        <v>728504435</v>
      </c>
    </row>
    <row r="122" spans="1:27" ht="33.75" x14ac:dyDescent="0.25">
      <c r="A122" s="67" t="s">
        <v>197</v>
      </c>
      <c r="B122" s="68" t="s">
        <v>198</v>
      </c>
      <c r="C122" s="69" t="s">
        <v>184</v>
      </c>
      <c r="D122" s="67" t="s">
        <v>91</v>
      </c>
      <c r="E122" s="67" t="s">
        <v>185</v>
      </c>
      <c r="F122" s="67" t="s">
        <v>93</v>
      </c>
      <c r="G122" s="67" t="s">
        <v>122</v>
      </c>
      <c r="H122" s="67"/>
      <c r="I122" s="67"/>
      <c r="J122" s="67"/>
      <c r="K122" s="67"/>
      <c r="L122" s="67"/>
      <c r="M122" s="67" t="s">
        <v>53</v>
      </c>
      <c r="N122" s="67" t="s">
        <v>69</v>
      </c>
      <c r="O122" s="67" t="s">
        <v>55</v>
      </c>
      <c r="P122" s="68" t="s">
        <v>204</v>
      </c>
      <c r="Q122" s="70">
        <v>1480541936</v>
      </c>
      <c r="R122" s="70">
        <v>0</v>
      </c>
      <c r="S122" s="70">
        <v>0</v>
      </c>
      <c r="T122" s="70">
        <v>1480541936</v>
      </c>
      <c r="U122" s="70">
        <v>0</v>
      </c>
      <c r="V122" s="70">
        <v>1409211584</v>
      </c>
      <c r="W122" s="70">
        <v>71330352</v>
      </c>
      <c r="X122" s="70">
        <v>1409211584</v>
      </c>
      <c r="Y122" s="70">
        <v>0</v>
      </c>
      <c r="Z122" s="70">
        <v>0</v>
      </c>
      <c r="AA122" s="70">
        <v>0</v>
      </c>
    </row>
    <row r="123" spans="1:27" ht="33.75" x14ac:dyDescent="0.25">
      <c r="A123" s="67" t="s">
        <v>197</v>
      </c>
      <c r="B123" s="68" t="s">
        <v>198</v>
      </c>
      <c r="C123" s="69" t="s">
        <v>184</v>
      </c>
      <c r="D123" s="67" t="s">
        <v>91</v>
      </c>
      <c r="E123" s="67" t="s">
        <v>185</v>
      </c>
      <c r="F123" s="67" t="s">
        <v>93</v>
      </c>
      <c r="G123" s="67" t="s">
        <v>122</v>
      </c>
      <c r="H123" s="67"/>
      <c r="I123" s="67"/>
      <c r="J123" s="67"/>
      <c r="K123" s="67"/>
      <c r="L123" s="67"/>
      <c r="M123" s="67" t="s">
        <v>53</v>
      </c>
      <c r="N123" s="67" t="s">
        <v>63</v>
      </c>
      <c r="O123" s="67" t="s">
        <v>55</v>
      </c>
      <c r="P123" s="68" t="s">
        <v>204</v>
      </c>
      <c r="Q123" s="70">
        <v>296823263245</v>
      </c>
      <c r="R123" s="70">
        <v>0</v>
      </c>
      <c r="S123" s="70">
        <v>0</v>
      </c>
      <c r="T123" s="70">
        <v>296823263245</v>
      </c>
      <c r="U123" s="70">
        <v>0</v>
      </c>
      <c r="V123" s="70">
        <v>295678943934.51001</v>
      </c>
      <c r="W123" s="70">
        <v>1144319310.49</v>
      </c>
      <c r="X123" s="70">
        <v>223916412533.48999</v>
      </c>
      <c r="Y123" s="70">
        <v>6082415949.8500004</v>
      </c>
      <c r="Z123" s="70">
        <v>6082415949.8500004</v>
      </c>
      <c r="AA123" s="70">
        <v>6082415949.8500004</v>
      </c>
    </row>
    <row r="124" spans="1:27" ht="33.75" x14ac:dyDescent="0.25">
      <c r="A124" s="67" t="s">
        <v>197</v>
      </c>
      <c r="B124" s="68" t="s">
        <v>198</v>
      </c>
      <c r="C124" s="69" t="s">
        <v>186</v>
      </c>
      <c r="D124" s="67" t="s">
        <v>91</v>
      </c>
      <c r="E124" s="67" t="s">
        <v>185</v>
      </c>
      <c r="F124" s="67" t="s">
        <v>93</v>
      </c>
      <c r="G124" s="67" t="s">
        <v>124</v>
      </c>
      <c r="H124" s="67"/>
      <c r="I124" s="67"/>
      <c r="J124" s="67"/>
      <c r="K124" s="67"/>
      <c r="L124" s="67"/>
      <c r="M124" s="67" t="s">
        <v>53</v>
      </c>
      <c r="N124" s="67" t="s">
        <v>63</v>
      </c>
      <c r="O124" s="67" t="s">
        <v>55</v>
      </c>
      <c r="P124" s="68" t="s">
        <v>205</v>
      </c>
      <c r="Q124" s="70">
        <v>104696221362</v>
      </c>
      <c r="R124" s="70">
        <v>0</v>
      </c>
      <c r="S124" s="70">
        <v>0</v>
      </c>
      <c r="T124" s="70">
        <v>104696221362</v>
      </c>
      <c r="U124" s="70">
        <v>0</v>
      </c>
      <c r="V124" s="70">
        <v>104373878239.27</v>
      </c>
      <c r="W124" s="70">
        <v>322343122.73000002</v>
      </c>
      <c r="X124" s="70">
        <v>101239519828.67999</v>
      </c>
      <c r="Y124" s="70">
        <v>24399176926.389999</v>
      </c>
      <c r="Z124" s="70">
        <v>24399176926.389999</v>
      </c>
      <c r="AA124" s="70">
        <v>24399176926.389999</v>
      </c>
    </row>
    <row r="125" spans="1:27" ht="33.75" x14ac:dyDescent="0.25">
      <c r="A125" s="67" t="s">
        <v>197</v>
      </c>
      <c r="B125" s="68" t="s">
        <v>198</v>
      </c>
      <c r="C125" s="69" t="s">
        <v>187</v>
      </c>
      <c r="D125" s="67" t="s">
        <v>91</v>
      </c>
      <c r="E125" s="67" t="s">
        <v>185</v>
      </c>
      <c r="F125" s="67" t="s">
        <v>93</v>
      </c>
      <c r="G125" s="67" t="s">
        <v>54</v>
      </c>
      <c r="H125" s="67"/>
      <c r="I125" s="67"/>
      <c r="J125" s="67"/>
      <c r="K125" s="67"/>
      <c r="L125" s="67"/>
      <c r="M125" s="67" t="s">
        <v>53</v>
      </c>
      <c r="N125" s="67" t="s">
        <v>63</v>
      </c>
      <c r="O125" s="67" t="s">
        <v>55</v>
      </c>
      <c r="P125" s="68" t="s">
        <v>232</v>
      </c>
      <c r="Q125" s="70">
        <v>8576909944</v>
      </c>
      <c r="R125" s="70">
        <v>0</v>
      </c>
      <c r="S125" s="70">
        <v>0</v>
      </c>
      <c r="T125" s="70">
        <v>8576909944</v>
      </c>
      <c r="U125" s="70">
        <v>0</v>
      </c>
      <c r="V125" s="70">
        <v>6533206797</v>
      </c>
      <c r="W125" s="70">
        <v>2043703147</v>
      </c>
      <c r="X125" s="70">
        <v>5668460609</v>
      </c>
      <c r="Y125" s="70">
        <v>69608540</v>
      </c>
      <c r="Z125" s="70">
        <v>69608540</v>
      </c>
      <c r="AA125" s="70">
        <v>69608540</v>
      </c>
    </row>
    <row r="126" spans="1:27" ht="33.75" x14ac:dyDescent="0.25">
      <c r="A126" s="67" t="s">
        <v>197</v>
      </c>
      <c r="B126" s="68" t="s">
        <v>198</v>
      </c>
      <c r="C126" s="69" t="s">
        <v>206</v>
      </c>
      <c r="D126" s="67" t="s">
        <v>91</v>
      </c>
      <c r="E126" s="67" t="s">
        <v>121</v>
      </c>
      <c r="F126" s="67" t="s">
        <v>93</v>
      </c>
      <c r="G126" s="67" t="s">
        <v>195</v>
      </c>
      <c r="H126" s="67"/>
      <c r="I126" s="67"/>
      <c r="J126" s="67"/>
      <c r="K126" s="67"/>
      <c r="L126" s="67"/>
      <c r="M126" s="67" t="s">
        <v>53</v>
      </c>
      <c r="N126" s="67" t="s">
        <v>63</v>
      </c>
      <c r="O126" s="67" t="s">
        <v>55</v>
      </c>
      <c r="P126" s="68" t="s">
        <v>207</v>
      </c>
      <c r="Q126" s="70">
        <v>635210449</v>
      </c>
      <c r="R126" s="70">
        <v>0</v>
      </c>
      <c r="S126" s="70">
        <v>0</v>
      </c>
      <c r="T126" s="70">
        <v>635210449</v>
      </c>
      <c r="U126" s="70">
        <v>0</v>
      </c>
      <c r="V126" s="70">
        <v>635210449</v>
      </c>
      <c r="W126" s="70">
        <v>0</v>
      </c>
      <c r="X126" s="70">
        <v>601074806</v>
      </c>
      <c r="Y126" s="70">
        <v>0</v>
      </c>
      <c r="Z126" s="70">
        <v>0</v>
      </c>
      <c r="AA126" s="70">
        <v>0</v>
      </c>
    </row>
    <row r="127" spans="1:27" x14ac:dyDescent="0.25">
      <c r="A127" s="67" t="s">
        <v>17</v>
      </c>
      <c r="B127" s="68" t="s">
        <v>17</v>
      </c>
      <c r="C127" s="69" t="s">
        <v>17</v>
      </c>
      <c r="D127" s="67" t="s">
        <v>17</v>
      </c>
      <c r="E127" s="67" t="s">
        <v>17</v>
      </c>
      <c r="F127" s="67" t="s">
        <v>17</v>
      </c>
      <c r="G127" s="67" t="s">
        <v>17</v>
      </c>
      <c r="H127" s="67" t="s">
        <v>17</v>
      </c>
      <c r="I127" s="67" t="s">
        <v>17</v>
      </c>
      <c r="J127" s="67" t="s">
        <v>17</v>
      </c>
      <c r="K127" s="67" t="s">
        <v>17</v>
      </c>
      <c r="L127" s="67" t="s">
        <v>17</v>
      </c>
      <c r="M127" s="67" t="s">
        <v>17</v>
      </c>
      <c r="N127" s="67" t="s">
        <v>17</v>
      </c>
      <c r="O127" s="67" t="s">
        <v>17</v>
      </c>
      <c r="P127" s="68" t="s">
        <v>17</v>
      </c>
      <c r="Q127" s="70">
        <v>3949333321313</v>
      </c>
      <c r="R127" s="70">
        <v>147824875157</v>
      </c>
      <c r="S127" s="70">
        <v>142218682919</v>
      </c>
      <c r="T127" s="70">
        <v>3954939513551</v>
      </c>
      <c r="U127" s="70">
        <v>155168195449</v>
      </c>
      <c r="V127" s="70">
        <v>3509179425309.3799</v>
      </c>
      <c r="W127" s="70">
        <v>290591892792.62</v>
      </c>
      <c r="X127" s="70">
        <v>3426239717472.3599</v>
      </c>
      <c r="Y127" s="70">
        <v>2704558713412.5</v>
      </c>
      <c r="Z127" s="70">
        <v>2678782330423.7998</v>
      </c>
      <c r="AA127" s="70">
        <v>2678782330423.7998</v>
      </c>
    </row>
  </sheetData>
  <autoFilter ref="A4:AB124" xr:uid="{00000000-0009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I135"/>
  <sheetViews>
    <sheetView showGridLines="0" view="pageBreakPreview" zoomScale="84" zoomScaleNormal="84" zoomScaleSheetLayoutView="84" workbookViewId="0">
      <selection activeCell="D42" sqref="D42"/>
    </sheetView>
  </sheetViews>
  <sheetFormatPr baseColWidth="10" defaultRowHeight="15" x14ac:dyDescent="0.25"/>
  <cols>
    <col min="1" max="1" width="4.85546875" customWidth="1"/>
    <col min="2" max="2" width="44.140625" customWidth="1"/>
    <col min="3" max="3" width="26.28515625" customWidth="1"/>
    <col min="4" max="4" width="26.140625" customWidth="1"/>
    <col min="5" max="5" width="15.7109375" customWidth="1"/>
    <col min="6" max="6" width="27.28515625" customWidth="1"/>
    <col min="7" max="7" width="15.7109375" customWidth="1"/>
    <col min="8" max="8" width="27.85546875" customWidth="1"/>
    <col min="9" max="9" width="15.7109375" customWidth="1"/>
  </cols>
  <sheetData>
    <row r="8" spans="2:9" ht="24" x14ac:dyDescent="0.35">
      <c r="D8" s="71" t="s">
        <v>237</v>
      </c>
      <c r="E8" s="71"/>
      <c r="F8" s="71"/>
      <c r="G8" s="71"/>
      <c r="H8" s="71"/>
      <c r="I8" s="71"/>
    </row>
    <row r="12" spans="2:9" s="11" customFormat="1" ht="21" customHeight="1" x14ac:dyDescent="0.35">
      <c r="B12" s="72" t="s">
        <v>0</v>
      </c>
      <c r="C12" s="72"/>
      <c r="D12" s="72"/>
      <c r="E12" s="72"/>
      <c r="F12" s="72"/>
      <c r="G12" s="72"/>
      <c r="H12" s="72"/>
      <c r="I12" s="72"/>
    </row>
    <row r="13" spans="2:9" ht="6" customHeight="1" x14ac:dyDescent="0.3">
      <c r="B13" s="1"/>
      <c r="C13" s="1"/>
      <c r="D13" s="1"/>
      <c r="E13" s="1"/>
      <c r="F13" s="1"/>
      <c r="G13" s="1"/>
      <c r="H13" s="1"/>
      <c r="I13" s="1"/>
    </row>
    <row r="14" spans="2:9" s="2" customFormat="1" ht="18" customHeight="1" x14ac:dyDescent="0.25"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  <c r="G14" s="7" t="s">
        <v>4</v>
      </c>
      <c r="H14" s="7" t="s">
        <v>6</v>
      </c>
      <c r="I14" s="7" t="s">
        <v>4</v>
      </c>
    </row>
    <row r="15" spans="2:9" ht="6" customHeight="1" x14ac:dyDescent="0.3">
      <c r="B15" s="3"/>
      <c r="C15" s="3"/>
      <c r="D15" s="3"/>
      <c r="E15" s="3"/>
      <c r="F15" s="3"/>
      <c r="G15" s="3"/>
      <c r="H15" s="3"/>
      <c r="I15" s="3"/>
    </row>
    <row r="16" spans="2:9" s="4" customFormat="1" ht="18" x14ac:dyDescent="0.25">
      <c r="B16" s="13" t="s">
        <v>7</v>
      </c>
      <c r="C16" s="55">
        <f>+C17+C18+C19+C20+C21</f>
        <v>3236337515924</v>
      </c>
      <c r="D16" s="55">
        <f>+D17+D18+D19+D20+D21</f>
        <v>2923716242106.9199</v>
      </c>
      <c r="E16" s="15">
        <f>+D16/C16</f>
        <v>0.90340275936027514</v>
      </c>
      <c r="F16" s="48">
        <f>+F17+F18+F19+F20+F21</f>
        <v>2543744643805.2998</v>
      </c>
      <c r="G16" s="15">
        <f>+F16/C16</f>
        <v>0.78599485723881324</v>
      </c>
      <c r="H16" s="48">
        <f>+H17+H18+H19+H20+H21</f>
        <v>2528836748476.6802</v>
      </c>
      <c r="I16" s="15">
        <f>+H16/C16</f>
        <v>0.78138844790873963</v>
      </c>
    </row>
    <row r="17" spans="2:9" ht="18" customHeight="1" x14ac:dyDescent="0.3">
      <c r="B17" s="19" t="s">
        <v>8</v>
      </c>
      <c r="C17" s="56">
        <f t="shared" ref="C17:D19" si="0">+C40+C63+C84+C109+C128</f>
        <v>1371584979621</v>
      </c>
      <c r="D17" s="56">
        <f t="shared" si="0"/>
        <v>1226093525529.1199</v>
      </c>
      <c r="E17" s="21">
        <f>+D17/C17</f>
        <v>0.89392457904279277</v>
      </c>
      <c r="F17" s="49">
        <f>+F40+F63+F84+F109+F128</f>
        <v>1225706809966.02</v>
      </c>
      <c r="G17" s="21">
        <f t="shared" ref="G17:G21" si="1">+F17/C17</f>
        <v>0.89364263110019659</v>
      </c>
      <c r="H17" s="49">
        <f>+H40+H63+H84+H109+H128</f>
        <v>1225653222525.02</v>
      </c>
      <c r="I17" s="22">
        <f t="shared" ref="I17:I21" si="2">+H17/C17</f>
        <v>0.89360356138027686</v>
      </c>
    </row>
    <row r="18" spans="2:9" ht="18" customHeight="1" x14ac:dyDescent="0.3">
      <c r="B18" s="23" t="s">
        <v>13</v>
      </c>
      <c r="C18" s="57">
        <f t="shared" si="0"/>
        <v>472724661558</v>
      </c>
      <c r="D18" s="57">
        <f t="shared" si="0"/>
        <v>437680199931.15002</v>
      </c>
      <c r="E18" s="25">
        <f t="shared" ref="E18:E19" si="3">+D18/C18</f>
        <v>0.92586707553747905</v>
      </c>
      <c r="F18" s="50">
        <f>+F41+F64+F85+F110+F129</f>
        <v>369040993818.95001</v>
      </c>
      <c r="G18" s="25">
        <f t="shared" si="1"/>
        <v>0.78066795288967861</v>
      </c>
      <c r="H18" s="50">
        <f>+H41+H64+H85+H110+H129</f>
        <v>364486766899.89001</v>
      </c>
      <c r="I18" s="26">
        <f>+H18/C18</f>
        <v>0.77103395811553199</v>
      </c>
    </row>
    <row r="19" spans="2:9" ht="18" customHeight="1" x14ac:dyDescent="0.3">
      <c r="B19" s="23" t="s">
        <v>14</v>
      </c>
      <c r="C19" s="57">
        <f t="shared" si="0"/>
        <v>1271685934662</v>
      </c>
      <c r="D19" s="57">
        <f t="shared" si="0"/>
        <v>1157140225092.4001</v>
      </c>
      <c r="E19" s="25">
        <f t="shared" si="3"/>
        <v>0.90992610168323929</v>
      </c>
      <c r="F19" s="50">
        <f>+F42+F65+F86+F111+F130</f>
        <v>847973895194.22009</v>
      </c>
      <c r="G19" s="25">
        <f t="shared" si="1"/>
        <v>0.66681078407901251</v>
      </c>
      <c r="H19" s="50">
        <f>+H42+H65+H86+H111+H130</f>
        <v>838763952578.96008</v>
      </c>
      <c r="I19" s="26">
        <f t="shared" si="2"/>
        <v>0.65956847498033722</v>
      </c>
    </row>
    <row r="20" spans="2:9" ht="18" customHeight="1" x14ac:dyDescent="0.3">
      <c r="B20" s="27" t="s">
        <v>9</v>
      </c>
      <c r="C20" s="57">
        <f>+C87</f>
        <v>96677000000</v>
      </c>
      <c r="D20" s="57">
        <f>+D87</f>
        <v>81998529138.020004</v>
      </c>
      <c r="E20" s="28">
        <f>+D20/C20</f>
        <v>0.84816997980926179</v>
      </c>
      <c r="F20" s="50">
        <f>+F87</f>
        <v>80250624588.880005</v>
      </c>
      <c r="G20" s="28">
        <f t="shared" si="1"/>
        <v>0.83009014128365588</v>
      </c>
      <c r="H20" s="50">
        <f>+H87</f>
        <v>79160486235.580002</v>
      </c>
      <c r="I20" s="29">
        <f t="shared" si="2"/>
        <v>0.81881405334857316</v>
      </c>
    </row>
    <row r="21" spans="2:9" ht="30" customHeight="1" x14ac:dyDescent="0.25">
      <c r="B21" s="27" t="s">
        <v>15</v>
      </c>
      <c r="C21" s="58">
        <f>+C43+C66+C88+C112+C131</f>
        <v>23664940083</v>
      </c>
      <c r="D21" s="58">
        <f>+D43+D66+D88+D112+D131</f>
        <v>20803762416.229996</v>
      </c>
      <c r="E21" s="35">
        <f>+D21/C21</f>
        <v>0.87909634857578334</v>
      </c>
      <c r="F21" s="51">
        <f>+F43+F66+F88+F112+F131</f>
        <v>20772320237.229996</v>
      </c>
      <c r="G21" s="35">
        <f t="shared" si="1"/>
        <v>0.87776770887123634</v>
      </c>
      <c r="H21" s="51">
        <f>+H43+H66+H88+H112+H131</f>
        <v>20772320237.229996</v>
      </c>
      <c r="I21" s="36">
        <f t="shared" si="2"/>
        <v>0.87776770887123634</v>
      </c>
    </row>
    <row r="22" spans="2:9" ht="30" customHeight="1" x14ac:dyDescent="0.25">
      <c r="B22" s="41" t="s">
        <v>233</v>
      </c>
      <c r="C22" s="59">
        <f>+C44+C89+C113+C132</f>
        <v>5600441727</v>
      </c>
      <c r="D22" s="59">
        <f>+D44+D89+D113+D132</f>
        <v>5600441726.4200001</v>
      </c>
      <c r="E22" s="43">
        <f>+D22/C22</f>
        <v>0.99999999989643673</v>
      </c>
      <c r="F22" s="52">
        <f>+F44+F89+F113+F132</f>
        <v>5600441726.4200001</v>
      </c>
      <c r="G22" s="43">
        <f>+F22/C22</f>
        <v>0.99999999989643673</v>
      </c>
      <c r="H22" s="52">
        <f>+H44+H89+H113+H132</f>
        <v>5600441726.4200001</v>
      </c>
      <c r="I22" s="44">
        <f>+H22/C22</f>
        <v>0.99999999989643673</v>
      </c>
    </row>
    <row r="23" spans="2:9" s="4" customFormat="1" ht="18" x14ac:dyDescent="0.25">
      <c r="B23" s="13" t="s">
        <v>10</v>
      </c>
      <c r="C23" s="55">
        <f>+C45+C67+C90+C114+C133</f>
        <v>713001555900</v>
      </c>
      <c r="D23" s="55">
        <f>+D45+D67+D90+D114+D133</f>
        <v>496923033639.02002</v>
      </c>
      <c r="E23" s="15">
        <f>+D23/C23</f>
        <v>0.696945230381397</v>
      </c>
      <c r="F23" s="48">
        <f>+F45+F67+F90+F114+F133</f>
        <v>155213627880.78</v>
      </c>
      <c r="G23" s="15">
        <f>+F23/C23</f>
        <v>0.21769044765247195</v>
      </c>
      <c r="H23" s="48">
        <f>+H45+H67+H90+H114+H133</f>
        <v>144345140220.70001</v>
      </c>
      <c r="I23" s="15">
        <f>+H23/C23</f>
        <v>0.20244716021481549</v>
      </c>
    </row>
    <row r="24" spans="2:9" ht="6" customHeight="1" x14ac:dyDescent="0.3">
      <c r="B24" s="3"/>
      <c r="C24" s="60"/>
      <c r="D24" s="60"/>
      <c r="E24" s="5"/>
      <c r="F24" s="53"/>
      <c r="G24" s="5"/>
      <c r="H24" s="53"/>
      <c r="I24" s="5"/>
    </row>
    <row r="25" spans="2:9" s="4" customFormat="1" ht="18" x14ac:dyDescent="0.25">
      <c r="B25" s="16" t="s">
        <v>11</v>
      </c>
      <c r="C25" s="61">
        <f>+C23+C16+C22</f>
        <v>3954939513551</v>
      </c>
      <c r="D25" s="61">
        <f>+D23+D16+D22</f>
        <v>3426239717472.3599</v>
      </c>
      <c r="E25" s="18">
        <f>+D25/C25</f>
        <v>0.86631911960546282</v>
      </c>
      <c r="F25" s="54">
        <f>+F23+F16+F22</f>
        <v>2704558713412.4995</v>
      </c>
      <c r="G25" s="18">
        <f>+F25/C25</f>
        <v>0.68384325579335403</v>
      </c>
      <c r="H25" s="54">
        <f>+H23+H16+H22</f>
        <v>2678782330423.8003</v>
      </c>
      <c r="I25" s="18">
        <f>+H25/C25</f>
        <v>0.677325739431756</v>
      </c>
    </row>
    <row r="27" spans="2:9" x14ac:dyDescent="0.25">
      <c r="C27" s="12"/>
      <c r="D27" s="12"/>
      <c r="E27" s="12"/>
      <c r="F27" s="12"/>
      <c r="G27" s="12"/>
      <c r="H27" s="12"/>
      <c r="I27" s="12"/>
    </row>
    <row r="28" spans="2:9" x14ac:dyDescent="0.25">
      <c r="C28" s="12"/>
      <c r="D28" s="12"/>
      <c r="E28" s="12"/>
      <c r="F28" s="12"/>
      <c r="G28" s="12"/>
      <c r="H28" s="12"/>
      <c r="I28" s="12"/>
    </row>
    <row r="29" spans="2:9" x14ac:dyDescent="0.25">
      <c r="F29" s="12"/>
    </row>
    <row r="33" spans="2:9" ht="24" x14ac:dyDescent="0.35">
      <c r="B33" s="6"/>
      <c r="C33" s="6"/>
      <c r="D33" s="71" t="s">
        <v>237</v>
      </c>
      <c r="E33" s="71"/>
      <c r="F33" s="71"/>
      <c r="G33" s="71"/>
      <c r="H33" s="71"/>
      <c r="I33" s="71"/>
    </row>
    <row r="37" spans="2:9" ht="18" customHeight="1" x14ac:dyDescent="0.25">
      <c r="B37" s="7" t="s">
        <v>1</v>
      </c>
      <c r="C37" s="7" t="s">
        <v>2</v>
      </c>
      <c r="D37" s="7" t="s">
        <v>3</v>
      </c>
      <c r="E37" s="7" t="s">
        <v>4</v>
      </c>
      <c r="F37" s="7" t="s">
        <v>5</v>
      </c>
      <c r="G37" s="7" t="s">
        <v>4</v>
      </c>
      <c r="H37" s="7" t="s">
        <v>6</v>
      </c>
      <c r="I37" s="7" t="s">
        <v>4</v>
      </c>
    </row>
    <row r="38" spans="2:9" ht="6" customHeight="1" x14ac:dyDescent="0.3">
      <c r="B38" s="8"/>
      <c r="C38" s="8"/>
      <c r="D38" s="8"/>
      <c r="E38" s="8"/>
      <c r="F38" s="8"/>
      <c r="G38" s="8"/>
      <c r="H38" s="8"/>
      <c r="I38" s="8"/>
    </row>
    <row r="39" spans="2:9" ht="18" customHeight="1" x14ac:dyDescent="0.25">
      <c r="B39" s="13" t="s">
        <v>7</v>
      </c>
      <c r="C39" s="14">
        <f>+C40+C41+C42+C43</f>
        <v>127249431598</v>
      </c>
      <c r="D39" s="14">
        <f>+D40+D41+D42+D43</f>
        <v>81485522305.089996</v>
      </c>
      <c r="E39" s="15">
        <f>+D39/C39</f>
        <v>0.64036059950754798</v>
      </c>
      <c r="F39" s="14">
        <f>+F40+F41+F42+F43</f>
        <v>76740511373.610001</v>
      </c>
      <c r="G39" s="15">
        <f>+F39/C39</f>
        <v>0.60307154546705377</v>
      </c>
      <c r="H39" s="14">
        <f>+H40+H41+H42+H43</f>
        <v>74931930635.729996</v>
      </c>
      <c r="I39" s="15">
        <f>+H39/C39</f>
        <v>0.58885866675185772</v>
      </c>
    </row>
    <row r="40" spans="2:9" ht="18" customHeight="1" x14ac:dyDescent="0.3">
      <c r="B40" s="19" t="s">
        <v>8</v>
      </c>
      <c r="C40" s="20">
        <f>SUM(REP_EPG034_EjecucionPresupuesta!T5:T7)</f>
        <v>37812628015</v>
      </c>
      <c r="D40" s="20">
        <f>SUM(REP_EPG034_EjecucionPresupuesta!X5:X7)</f>
        <v>35532615912.57</v>
      </c>
      <c r="E40" s="21">
        <f>+D40/C40</f>
        <v>0.93970236341347302</v>
      </c>
      <c r="F40" s="20">
        <f>SUM(REP_EPG034_EjecucionPresupuesta!Y5:Y7)</f>
        <v>35522656780.57</v>
      </c>
      <c r="G40" s="21">
        <f t="shared" ref="G40:G44" si="4">+F40/C40</f>
        <v>0.93943898230184941</v>
      </c>
      <c r="H40" s="20">
        <f>SUM(REP_EPG034_EjecucionPresupuesta!AA5:AA7)</f>
        <v>35482229548.57</v>
      </c>
      <c r="I40" s="22">
        <f t="shared" ref="I40" si="5">+H40/C40</f>
        <v>0.93836983598427626</v>
      </c>
    </row>
    <row r="41" spans="2:9" ht="18" customHeight="1" x14ac:dyDescent="0.3">
      <c r="B41" s="23" t="s">
        <v>13</v>
      </c>
      <c r="C41" s="24">
        <f>SUM(REP_EPG034_EjecucionPresupuesta!T8:T9)</f>
        <v>33864040000</v>
      </c>
      <c r="D41" s="24">
        <f>SUM(REP_EPG034_EjecucionPresupuesta!X8:X9)</f>
        <v>25090809244.619999</v>
      </c>
      <c r="E41" s="25">
        <f t="shared" ref="E41:E42" si="6">+D41/C41</f>
        <v>0.74092781737264657</v>
      </c>
      <c r="F41" s="24">
        <f>SUM(REP_EPG034_EjecucionPresupuesta!Y8:Y9)</f>
        <v>22147006616.049999</v>
      </c>
      <c r="G41" s="25">
        <f t="shared" si="4"/>
        <v>0.65399776919853625</v>
      </c>
      <c r="H41" s="24">
        <f>SUM(REP_EPG034_EjecucionPresupuesta!AA8:AA9)</f>
        <v>21322789580.169998</v>
      </c>
      <c r="I41" s="26">
        <f>+H41/C41</f>
        <v>0.62965876428713163</v>
      </c>
    </row>
    <row r="42" spans="2:9" ht="18" customHeight="1" x14ac:dyDescent="0.3">
      <c r="B42" s="23" t="s">
        <v>14</v>
      </c>
      <c r="C42" s="24">
        <f>SUM(REP_EPG034_EjecucionPresupuesta!T10:T18)</f>
        <v>55063563583</v>
      </c>
      <c r="D42" s="24">
        <f>SUM(REP_EPG034_EjecucionPresupuesta!X10:X18)</f>
        <v>20384453846.900002</v>
      </c>
      <c r="E42" s="25">
        <f t="shared" si="6"/>
        <v>0.3701985945056665</v>
      </c>
      <c r="F42" s="24">
        <f>SUM(REP_EPG034_EjecucionPresupuesta!Y10:Y18)</f>
        <v>18593204675.990002</v>
      </c>
      <c r="G42" s="25">
        <f t="shared" si="4"/>
        <v>0.33766802339197599</v>
      </c>
      <c r="H42" s="24">
        <f>SUM(REP_EPG034_EjecucionPresupuesta!AA10:AA18)</f>
        <v>17649268205.990002</v>
      </c>
      <c r="I42" s="26">
        <f t="shared" ref="I42:I44" si="7">+H42/C42</f>
        <v>0.32052535392821785</v>
      </c>
    </row>
    <row r="43" spans="2:9" ht="30" customHeight="1" x14ac:dyDescent="0.25">
      <c r="B43" s="30" t="s">
        <v>15</v>
      </c>
      <c r="C43" s="34">
        <f>SUM(REP_EPG034_EjecucionPresupuesta!T19:T20)</f>
        <v>509200000</v>
      </c>
      <c r="D43" s="34">
        <f>SUM(REP_EPG034_EjecucionPresupuesta!X19:X20)</f>
        <v>477643301</v>
      </c>
      <c r="E43" s="37">
        <f>+D43/C43</f>
        <v>0.93802690691280444</v>
      </c>
      <c r="F43" s="34">
        <f>SUM(REP_EPG034_EjecucionPresupuesta!Y19:Y20)</f>
        <v>477643301</v>
      </c>
      <c r="G43" s="39">
        <f t="shared" si="4"/>
        <v>0.93802690691280444</v>
      </c>
      <c r="H43" s="34">
        <f>SUM(REP_EPG034_EjecucionPresupuesta!AA19:AA20)</f>
        <v>477643301</v>
      </c>
      <c r="I43" s="38">
        <f t="shared" si="7"/>
        <v>0.93802690691280444</v>
      </c>
    </row>
    <row r="44" spans="2:9" ht="30" customHeight="1" x14ac:dyDescent="0.25">
      <c r="B44" s="41" t="s">
        <v>233</v>
      </c>
      <c r="C44" s="42">
        <f>SUM(REP_EPG034_EjecucionPresupuesta!T21)</f>
        <v>367264723</v>
      </c>
      <c r="D44" s="42">
        <f>SUM(REP_EPG034_EjecucionPresupuesta!X21)</f>
        <v>367264722.42000002</v>
      </c>
      <c r="E44" s="45">
        <f>+D44/C44</f>
        <v>0.99999999842075771</v>
      </c>
      <c r="F44" s="42">
        <f>SUM(REP_EPG034_EjecucionPresupuesta!Y21)</f>
        <v>367264722.42000002</v>
      </c>
      <c r="G44" s="46">
        <f t="shared" si="4"/>
        <v>0.99999999842075771</v>
      </c>
      <c r="H44" s="42">
        <f>SUM(REP_EPG034_EjecucionPresupuesta!AA21)</f>
        <v>367264722.42000002</v>
      </c>
      <c r="I44" s="47">
        <f t="shared" si="7"/>
        <v>0.99999999842075771</v>
      </c>
    </row>
    <row r="45" spans="2:9" ht="18" customHeight="1" x14ac:dyDescent="0.25">
      <c r="B45" s="13" t="s">
        <v>10</v>
      </c>
      <c r="C45" s="14">
        <f>SUM(REP_EPG034_EjecucionPresupuesta!T22:T37)</f>
        <v>52493974190</v>
      </c>
      <c r="D45" s="14">
        <f>SUM(REP_EPG034_EjecucionPresupuesta!X22:X37)</f>
        <v>25829918747.700001</v>
      </c>
      <c r="E45" s="15">
        <f>+D45/C45</f>
        <v>0.49205492908975734</v>
      </c>
      <c r="F45" s="14">
        <f>SUM(REP_EPG034_EjecucionPresupuesta!Y22:Y37)</f>
        <v>22673282135.150002</v>
      </c>
      <c r="G45" s="15">
        <f>+F45/C45</f>
        <v>0.43192161548075775</v>
      </c>
      <c r="H45" s="14">
        <f>SUM(REP_EPG034_EjecucionPresupuesta!AA22:AA37)</f>
        <v>21852849219.339996</v>
      </c>
      <c r="I45" s="15">
        <f>+H45/C45</f>
        <v>0.41629252798129585</v>
      </c>
    </row>
    <row r="46" spans="2:9" ht="6" customHeight="1" x14ac:dyDescent="0.3">
      <c r="B46" s="3"/>
      <c r="C46" s="3"/>
      <c r="D46" s="3"/>
      <c r="E46" s="5"/>
      <c r="F46" s="3"/>
      <c r="G46" s="5"/>
      <c r="H46" s="3"/>
      <c r="I46" s="5"/>
    </row>
    <row r="47" spans="2:9" ht="18" customHeight="1" x14ac:dyDescent="0.25">
      <c r="B47" s="16" t="s">
        <v>11</v>
      </c>
      <c r="C47" s="17">
        <f>+C45+C39+C44</f>
        <v>180110670511</v>
      </c>
      <c r="D47" s="17">
        <f>+D45+D39+D44</f>
        <v>107682705775.20999</v>
      </c>
      <c r="E47" s="18">
        <f>+D47/C47</f>
        <v>0.59786966241199702</v>
      </c>
      <c r="F47" s="17">
        <f>+F45+F39+F44</f>
        <v>99781058231.180008</v>
      </c>
      <c r="G47" s="18">
        <f>+F47/C47</f>
        <v>0.55399859402048046</v>
      </c>
      <c r="H47" s="17">
        <f>+H45+H39+H44</f>
        <v>97152044577.48999</v>
      </c>
      <c r="I47" s="18">
        <f>+H47/C47</f>
        <v>0.53940193716372054</v>
      </c>
    </row>
    <row r="49" spans="2:9" x14ac:dyDescent="0.25">
      <c r="E49" s="9"/>
    </row>
    <row r="50" spans="2:9" x14ac:dyDescent="0.25">
      <c r="E50" s="9"/>
    </row>
    <row r="51" spans="2:9" x14ac:dyDescent="0.25">
      <c r="E51" s="9"/>
    </row>
    <row r="55" spans="2:9" ht="24" x14ac:dyDescent="0.35">
      <c r="D55" s="71" t="s">
        <v>237</v>
      </c>
      <c r="E55" s="71"/>
      <c r="F55" s="71"/>
      <c r="G55" s="71"/>
      <c r="H55" s="71"/>
      <c r="I55" s="71"/>
    </row>
    <row r="59" spans="2:9" ht="16.5" x14ac:dyDescent="0.3">
      <c r="B59" s="1"/>
      <c r="C59" s="1"/>
      <c r="D59" s="1"/>
      <c r="E59" s="1"/>
      <c r="F59" s="1"/>
      <c r="G59" s="1"/>
      <c r="H59" s="1"/>
      <c r="I59" s="1"/>
    </row>
    <row r="60" spans="2:9" ht="21" customHeight="1" x14ac:dyDescent="0.25">
      <c r="B60" s="10" t="s">
        <v>1</v>
      </c>
      <c r="C60" s="10" t="s">
        <v>2</v>
      </c>
      <c r="D60" s="10" t="s">
        <v>3</v>
      </c>
      <c r="E60" s="10" t="s">
        <v>12</v>
      </c>
      <c r="F60" s="10" t="s">
        <v>5</v>
      </c>
      <c r="G60" s="10" t="s">
        <v>12</v>
      </c>
      <c r="H60" s="10" t="s">
        <v>6</v>
      </c>
      <c r="I60" s="10" t="s">
        <v>12</v>
      </c>
    </row>
    <row r="61" spans="2:9" ht="6" customHeight="1" x14ac:dyDescent="0.3">
      <c r="B61" s="3"/>
      <c r="C61" s="3"/>
      <c r="D61" s="3"/>
      <c r="E61" s="3"/>
      <c r="F61" s="3"/>
      <c r="G61" s="3"/>
      <c r="H61" s="3"/>
      <c r="I61" s="3"/>
    </row>
    <row r="62" spans="2:9" ht="18" customHeight="1" x14ac:dyDescent="0.25">
      <c r="B62" s="13" t="s">
        <v>7</v>
      </c>
      <c r="C62" s="14">
        <f>+C63+C64+C65+C66</f>
        <v>404735990805</v>
      </c>
      <c r="D62" s="14">
        <f>+D63+D64+D65+D66</f>
        <v>355166191225.04004</v>
      </c>
      <c r="E62" s="15">
        <f>+D62/C62</f>
        <v>0.87752559518769735</v>
      </c>
      <c r="F62" s="14">
        <f>+F63+F64+F65+F66</f>
        <v>347139060888.5</v>
      </c>
      <c r="G62" s="15">
        <f>+F62/C62</f>
        <v>0.85769259165229528</v>
      </c>
      <c r="H62" s="14">
        <f>+H63+H64+H65+H66</f>
        <v>345276047364.59998</v>
      </c>
      <c r="I62" s="15">
        <f>+H62/C62</f>
        <v>0.85308955765921113</v>
      </c>
    </row>
    <row r="63" spans="2:9" ht="18" customHeight="1" x14ac:dyDescent="0.3">
      <c r="B63" s="19" t="s">
        <v>8</v>
      </c>
      <c r="C63" s="20">
        <f>SUM(REP_EPG034_EjecucionPresupuesta!T38:T45)</f>
        <v>182198900000</v>
      </c>
      <c r="D63" s="20">
        <f>SUM(REP_EPG034_EjecucionPresupuesta!X38:X45)</f>
        <v>173896737165.60001</v>
      </c>
      <c r="E63" s="21">
        <f>+D63/C63</f>
        <v>0.9544335183450614</v>
      </c>
      <c r="F63" s="20">
        <f>SUM(REP_EPG034_EjecucionPresupuesta!Y38:Y45)</f>
        <v>173896581446.60001</v>
      </c>
      <c r="G63" s="21">
        <f t="shared" ref="G63:G66" si="8">+F63/C63</f>
        <v>0.95443266368018687</v>
      </c>
      <c r="H63" s="20">
        <f>SUM(REP_EPG034_EjecucionPresupuesta!AA38:AA45)</f>
        <v>173887418603.60001</v>
      </c>
      <c r="I63" s="22">
        <f t="shared" ref="I63" si="9">+H63/C63</f>
        <v>0.95438237334912568</v>
      </c>
    </row>
    <row r="64" spans="2:9" ht="18" customHeight="1" x14ac:dyDescent="0.3">
      <c r="B64" s="23" t="s">
        <v>13</v>
      </c>
      <c r="C64" s="24">
        <f>SUM(REP_EPG034_EjecucionPresupuesta!T46:T47)</f>
        <v>114347091920</v>
      </c>
      <c r="D64" s="24">
        <f>SUM(REP_EPG034_EjecucionPresupuesta!X46:X47)</f>
        <v>101945387392.19</v>
      </c>
      <c r="E64" s="25">
        <f t="shared" ref="E64:E65" si="10">+D64/C64</f>
        <v>0.89154333250130635</v>
      </c>
      <c r="F64" s="24">
        <f>SUM(REP_EPG034_EjecucionPresupuesta!Y46:Y47)</f>
        <v>93923867795.650009</v>
      </c>
      <c r="G64" s="25">
        <f t="shared" si="8"/>
        <v>0.82139271072465425</v>
      </c>
      <c r="H64" s="24">
        <f>SUM(REP_EPG034_EjecucionPresupuesta!AA46:AA47)</f>
        <v>92075017114.75</v>
      </c>
      <c r="I64" s="26">
        <f>+H64/C64</f>
        <v>0.80522395076883913</v>
      </c>
    </row>
    <row r="65" spans="2:9" ht="18" customHeight="1" x14ac:dyDescent="0.3">
      <c r="B65" s="23" t="s">
        <v>14</v>
      </c>
      <c r="C65" s="24">
        <f>SUM(REP_EPG034_EjecucionPresupuesta!T48:T55)</f>
        <v>103874510373</v>
      </c>
      <c r="D65" s="24">
        <f>SUM(REP_EPG034_EjecucionPresupuesta!X48:X55)</f>
        <v>75227913489</v>
      </c>
      <c r="E65" s="25">
        <f t="shared" si="10"/>
        <v>0.72421918735276092</v>
      </c>
      <c r="F65" s="24">
        <f>SUM(REP_EPG034_EjecucionPresupuesta!Y48:Y55)</f>
        <v>75222458468</v>
      </c>
      <c r="G65" s="25">
        <f t="shared" si="8"/>
        <v>0.72416667186093908</v>
      </c>
      <c r="H65" s="24">
        <f>SUM(REP_EPG034_EjecucionPresupuesta!AA48:AA55)</f>
        <v>75217458468</v>
      </c>
      <c r="I65" s="26">
        <f t="shared" ref="I65:I66" si="11">+H65/C65</f>
        <v>0.72411853685667238</v>
      </c>
    </row>
    <row r="66" spans="2:9" ht="30" customHeight="1" x14ac:dyDescent="0.25">
      <c r="B66" s="30" t="s">
        <v>15</v>
      </c>
      <c r="C66" s="34">
        <f>SUM(REP_EPG034_EjecucionPresupuesta!T56:T57)</f>
        <v>4315488512</v>
      </c>
      <c r="D66" s="34">
        <f>SUM(REP_EPG034_EjecucionPresupuesta!X56:X57)</f>
        <v>4096153178.25</v>
      </c>
      <c r="E66" s="37">
        <f>+D66/C66</f>
        <v>0.94917485398464196</v>
      </c>
      <c r="F66" s="34">
        <f>SUM(REP_EPG034_EjecucionPresupuesta!Y56:Y57)</f>
        <v>4096153178.25</v>
      </c>
      <c r="G66" s="37">
        <f t="shared" si="8"/>
        <v>0.94917485398464196</v>
      </c>
      <c r="H66" s="34">
        <f>SUM(REP_EPG034_EjecucionPresupuesta!AA56:AA57)</f>
        <v>4096153178.25</v>
      </c>
      <c r="I66" s="38">
        <f t="shared" si="11"/>
        <v>0.94917485398464196</v>
      </c>
    </row>
    <row r="67" spans="2:9" ht="18" customHeight="1" x14ac:dyDescent="0.25">
      <c r="B67" s="13" t="s">
        <v>10</v>
      </c>
      <c r="C67" s="14">
        <f>SUM(REP_EPG034_EjecucionPresupuesta!T58:T70)</f>
        <v>232161939578</v>
      </c>
      <c r="D67" s="14">
        <f>SUM(REP_EPG034_EjecucionPresupuesta!X58:X70)</f>
        <v>123619576438.49001</v>
      </c>
      <c r="E67" s="15">
        <f>+D67/C67</f>
        <v>0.53247132869062386</v>
      </c>
      <c r="F67" s="14">
        <f>SUM(REP_EPG034_EjecucionPresupuesta!Y58:Y70)</f>
        <v>89083834127.729996</v>
      </c>
      <c r="G67" s="15">
        <f>+F67/C67</f>
        <v>0.38371420522096511</v>
      </c>
      <c r="H67" s="14">
        <f>SUM(REP_EPG034_EjecucionPresupuesta!AA58:AA70)</f>
        <v>81324950370.169998</v>
      </c>
      <c r="I67" s="15">
        <f>+H67/C67</f>
        <v>0.35029406851956052</v>
      </c>
    </row>
    <row r="68" spans="2:9" ht="6" customHeight="1" x14ac:dyDescent="0.3">
      <c r="B68" s="3"/>
      <c r="C68" s="3"/>
      <c r="D68" s="3"/>
      <c r="E68" s="5"/>
      <c r="F68" s="3"/>
      <c r="G68" s="5"/>
      <c r="H68" s="3"/>
      <c r="I68" s="5"/>
    </row>
    <row r="69" spans="2:9" ht="18" customHeight="1" x14ac:dyDescent="0.25">
      <c r="B69" s="16" t="s">
        <v>11</v>
      </c>
      <c r="C69" s="17">
        <f>+C67+C62</f>
        <v>636897930383</v>
      </c>
      <c r="D69" s="17">
        <f>+D67+D62</f>
        <v>478785767663.53003</v>
      </c>
      <c r="E69" s="18">
        <f>+D69/C69</f>
        <v>0.75174646489369357</v>
      </c>
      <c r="F69" s="17">
        <f>+F67+F62</f>
        <v>436222895016.22998</v>
      </c>
      <c r="G69" s="18">
        <f>+F69/C69</f>
        <v>0.68491806018886947</v>
      </c>
      <c r="H69" s="17">
        <f>+H67+H62</f>
        <v>426600997734.76996</v>
      </c>
      <c r="I69" s="18">
        <f>+H69/C69</f>
        <v>0.66981062016991089</v>
      </c>
    </row>
    <row r="73" spans="2:9" hidden="1" x14ac:dyDescent="0.25"/>
    <row r="77" spans="2:9" ht="24" x14ac:dyDescent="0.35">
      <c r="B77" s="6"/>
      <c r="C77" s="6"/>
      <c r="D77" s="71" t="s">
        <v>237</v>
      </c>
      <c r="E77" s="71"/>
      <c r="F77" s="71"/>
      <c r="G77" s="71"/>
      <c r="H77" s="71"/>
      <c r="I77" s="71"/>
    </row>
    <row r="81" spans="2:9" ht="18" customHeight="1" x14ac:dyDescent="0.25">
      <c r="B81" s="7" t="s">
        <v>1</v>
      </c>
      <c r="C81" s="7" t="s">
        <v>2</v>
      </c>
      <c r="D81" s="7" t="s">
        <v>3</v>
      </c>
      <c r="E81" s="7" t="s">
        <v>4</v>
      </c>
      <c r="F81" s="7" t="s">
        <v>5</v>
      </c>
      <c r="G81" s="7" t="s">
        <v>4</v>
      </c>
      <c r="H81" s="7" t="s">
        <v>6</v>
      </c>
      <c r="I81" s="7" t="s">
        <v>4</v>
      </c>
    </row>
    <row r="82" spans="2:9" ht="6" customHeight="1" x14ac:dyDescent="0.3">
      <c r="B82" s="8"/>
      <c r="C82" s="8"/>
      <c r="D82" s="8"/>
      <c r="E82" s="8"/>
      <c r="F82" s="8"/>
      <c r="G82" s="8"/>
      <c r="H82" s="8"/>
      <c r="I82" s="8"/>
    </row>
    <row r="83" spans="2:9" ht="18" customHeight="1" x14ac:dyDescent="0.25">
      <c r="B83" s="13" t="s">
        <v>7</v>
      </c>
      <c r="C83" s="14">
        <f>+C84+C85+C86+C87+C88</f>
        <v>1525793300000</v>
      </c>
      <c r="D83" s="14">
        <f>+D84+D85+D86+D87+D88</f>
        <v>1361488499010.4299</v>
      </c>
      <c r="E83" s="15">
        <f>+D83/C83</f>
        <v>0.89231516419060819</v>
      </c>
      <c r="F83" s="14">
        <f>+F84+F85+F86+F87+F88</f>
        <v>1301638200136.4102</v>
      </c>
      <c r="G83" s="15">
        <f>+F83/C83</f>
        <v>0.85308947164495363</v>
      </c>
      <c r="H83" s="14">
        <f>+H84+H85+H86+H87+H88</f>
        <v>1300233752655.6401</v>
      </c>
      <c r="I83" s="15">
        <f>+H83/C83</f>
        <v>0.85216900130288953</v>
      </c>
    </row>
    <row r="84" spans="2:9" ht="18" customHeight="1" x14ac:dyDescent="0.3">
      <c r="B84" s="19" t="s">
        <v>8</v>
      </c>
      <c r="C84" s="20">
        <f>SUM(REP_EPG034_EjecucionPresupuesta!T71:T74)</f>
        <v>1090769515606</v>
      </c>
      <c r="D84" s="20">
        <f>SUM(REP_EPG034_EjecucionPresupuesta!X71:X74)</f>
        <v>958064964773.94995</v>
      </c>
      <c r="E84" s="21">
        <f>+D84/C84</f>
        <v>0.87833859588721341</v>
      </c>
      <c r="F84" s="20">
        <f>SUM(REP_EPG034_EjecucionPresupuesta!Y71:Y74)</f>
        <v>957690490948.84998</v>
      </c>
      <c r="G84" s="21">
        <f t="shared" ref="G84:G88" si="12">+F84/C84</f>
        <v>0.87799528428953644</v>
      </c>
      <c r="H84" s="20">
        <f>SUM(REP_EPG034_EjecucionPresupuesta!AA71:AA74)</f>
        <v>957686493582.84998</v>
      </c>
      <c r="I84" s="22">
        <f t="shared" ref="I84" si="13">+H84/C84</f>
        <v>0.8779916195684907</v>
      </c>
    </row>
    <row r="85" spans="2:9" ht="18" customHeight="1" x14ac:dyDescent="0.3">
      <c r="B85" s="23" t="s">
        <v>13</v>
      </c>
      <c r="C85" s="24">
        <f>SUM(REP_EPG034_EjecucionPresupuesta!T75:T77)</f>
        <v>221928900494</v>
      </c>
      <c r="D85" s="24">
        <f>SUM(REP_EPG034_EjecucionPresupuesta!X75:X77)</f>
        <v>215643246304.37</v>
      </c>
      <c r="E85" s="25">
        <f t="shared" ref="E85:E86" si="14">+D85/C85</f>
        <v>0.97167717149213773</v>
      </c>
      <c r="F85" s="24">
        <f>SUM(REP_EPG034_EjecucionPresupuesta!Y75:Y77)</f>
        <v>176317459824.20001</v>
      </c>
      <c r="G85" s="25">
        <f t="shared" si="12"/>
        <v>0.79447723767264311</v>
      </c>
      <c r="H85" s="24">
        <f>SUM(REP_EPG034_EjecucionPresupuesta!AA75:AA77)</f>
        <v>176165170851.23001</v>
      </c>
      <c r="I85" s="26">
        <f>+H85/C85</f>
        <v>0.79379103153801622</v>
      </c>
    </row>
    <row r="86" spans="2:9" ht="18" customHeight="1" x14ac:dyDescent="0.25">
      <c r="B86" s="23" t="s">
        <v>14</v>
      </c>
      <c r="C86" s="34">
        <f>SUM(REP_EPG034_EjecucionPresupuesta!T78:T85)</f>
        <v>101602100000</v>
      </c>
      <c r="D86" s="34">
        <f>SUM(REP_EPG034_EjecucionPresupuesta!X78:X85)</f>
        <v>93253385108.029999</v>
      </c>
      <c r="E86" s="37">
        <f t="shared" si="14"/>
        <v>0.9178293077409817</v>
      </c>
      <c r="F86" s="34">
        <f>SUM(REP_EPG034_EjecucionPresupuesta!Y78:Y85)</f>
        <v>74882693267.419998</v>
      </c>
      <c r="G86" s="37">
        <f t="shared" si="12"/>
        <v>0.73701914888983588</v>
      </c>
      <c r="H86" s="34">
        <f>SUM(REP_EPG034_EjecucionPresupuesta!AA78:AA85)</f>
        <v>74724670478.919998</v>
      </c>
      <c r="I86" s="38">
        <f t="shared" ref="I86:I88" si="15">+H86/C86</f>
        <v>0.73546383863050069</v>
      </c>
    </row>
    <row r="87" spans="2:9" ht="18" customHeight="1" x14ac:dyDescent="0.25">
      <c r="B87" s="27" t="s">
        <v>9</v>
      </c>
      <c r="C87" s="34">
        <f>SUM(REP_EPG034_EjecucionPresupuesta!T86:T86)</f>
        <v>96677000000</v>
      </c>
      <c r="D87" s="34">
        <f>SUM(REP_EPG034_EjecucionPresupuesta!X86)</f>
        <v>81998529138.020004</v>
      </c>
      <c r="E87" s="37">
        <f>+D87/C87</f>
        <v>0.84816997980926179</v>
      </c>
      <c r="F87" s="34">
        <f>SUM(REP_EPG034_EjecucionPresupuesta!Y86)</f>
        <v>80250624588.880005</v>
      </c>
      <c r="G87" s="37">
        <f t="shared" si="12"/>
        <v>0.83009014128365588</v>
      </c>
      <c r="H87" s="34">
        <f>SUM(REP_EPG034_EjecucionPresupuesta!AA86)</f>
        <v>79160486235.580002</v>
      </c>
      <c r="I87" s="38">
        <f t="shared" si="15"/>
        <v>0.81881405334857316</v>
      </c>
    </row>
    <row r="88" spans="2:9" ht="30" customHeight="1" x14ac:dyDescent="0.25">
      <c r="B88" s="30" t="s">
        <v>15</v>
      </c>
      <c r="C88" s="34">
        <f>SUM(REP_EPG034_EjecucionPresupuesta!T87:T90)</f>
        <v>14815783900</v>
      </c>
      <c r="D88" s="34">
        <f>SUM(REP_EPG034_EjecucionPresupuesta!X87:X90)</f>
        <v>12528373686.059999</v>
      </c>
      <c r="E88" s="37">
        <f>+D88/C88</f>
        <v>0.8456099097166232</v>
      </c>
      <c r="F88" s="34">
        <f>SUM(REP_EPG034_EjecucionPresupuesta!Y87:Y90)</f>
        <v>12496931507.059999</v>
      </c>
      <c r="G88" s="37">
        <f t="shared" si="12"/>
        <v>0.84348770145466279</v>
      </c>
      <c r="H88" s="34">
        <f>SUM(REP_EPG034_EjecucionPresupuesta!AA87:AA90)</f>
        <v>12496931507.059999</v>
      </c>
      <c r="I88" s="38">
        <f t="shared" si="15"/>
        <v>0.84348770145466279</v>
      </c>
    </row>
    <row r="89" spans="2:9" ht="30" customHeight="1" x14ac:dyDescent="0.25">
      <c r="B89" s="41" t="s">
        <v>233</v>
      </c>
      <c r="C89" s="42">
        <f>SUM(REP_EPG034_EjecucionPresupuesta!T91)</f>
        <v>4451053953</v>
      </c>
      <c r="D89" s="42">
        <f>SUM(REP_EPG034_EjecucionPresupuesta!X91)</f>
        <v>4451053953</v>
      </c>
      <c r="E89" s="45">
        <f>+D89/C89</f>
        <v>1</v>
      </c>
      <c r="F89" s="42">
        <f>SUM(REP_EPG034_EjecucionPresupuesta!Y91)</f>
        <v>4451053953</v>
      </c>
      <c r="G89" s="45">
        <f t="shared" ref="G89" si="16">+F89/C89</f>
        <v>1</v>
      </c>
      <c r="H89" s="42">
        <f>SUM(REP_EPG034_EjecucionPresupuesta!AA91)</f>
        <v>4451053953</v>
      </c>
      <c r="I89" s="47">
        <f t="shared" ref="I89" si="17">+H89/C89</f>
        <v>1</v>
      </c>
    </row>
    <row r="90" spans="2:9" ht="18" customHeight="1" x14ac:dyDescent="0.25">
      <c r="B90" s="13" t="s">
        <v>10</v>
      </c>
      <c r="C90" s="14">
        <f>SUM(REP_EPG034_EjecucionPresupuesta!T92:T95)</f>
        <v>2150000000</v>
      </c>
      <c r="D90" s="14">
        <f>SUM(REP_EPG034_EjecucionPresupuesta!X92:X95)</f>
        <v>2101175948.3200002</v>
      </c>
      <c r="E90" s="15">
        <f>+D90/C90</f>
        <v>0.9772911387534885</v>
      </c>
      <c r="F90" s="14">
        <f>SUM(REP_EPG034_EjecucionPresupuesta!Y92:Y95)</f>
        <v>1062875514.3199999</v>
      </c>
      <c r="G90" s="15">
        <f>+F90/C90</f>
        <v>0.49436070433488372</v>
      </c>
      <c r="H90" s="14">
        <f>SUM(REP_EPG034_EjecucionPresupuesta!AA92:AA95)</f>
        <v>1062875514.3199999</v>
      </c>
      <c r="I90" s="15">
        <f>+H90/C90</f>
        <v>0.49436070433488372</v>
      </c>
    </row>
    <row r="91" spans="2:9" ht="6" customHeight="1" x14ac:dyDescent="0.3">
      <c r="B91" s="3"/>
      <c r="C91" s="3"/>
      <c r="D91" s="3"/>
      <c r="E91" s="5"/>
      <c r="F91" s="3"/>
      <c r="G91" s="5"/>
      <c r="H91" s="3"/>
      <c r="I91" s="5"/>
    </row>
    <row r="92" spans="2:9" ht="18" customHeight="1" x14ac:dyDescent="0.25">
      <c r="B92" s="16" t="s">
        <v>11</v>
      </c>
      <c r="C92" s="17">
        <f>+C90+C83+C89</f>
        <v>1532394353953</v>
      </c>
      <c r="D92" s="17">
        <f>+D90+D83+D89</f>
        <v>1368040728911.75</v>
      </c>
      <c r="E92" s="18">
        <f>+D92/C92</f>
        <v>0.89274717397823899</v>
      </c>
      <c r="F92" s="17">
        <f>+F90+F83+F89</f>
        <v>1307152129603.7302</v>
      </c>
      <c r="G92" s="18">
        <f>+F92/C92</f>
        <v>0.8530128855093797</v>
      </c>
      <c r="H92" s="17">
        <f>+H90+H83+H89</f>
        <v>1305747682122.9602</v>
      </c>
      <c r="I92" s="18">
        <f>+H92/C92</f>
        <v>0.85209638025265699</v>
      </c>
    </row>
    <row r="101" spans="2:9" ht="24" x14ac:dyDescent="0.35">
      <c r="D101" s="71" t="s">
        <v>237</v>
      </c>
      <c r="E101" s="71"/>
      <c r="F101" s="71"/>
      <c r="G101" s="71"/>
      <c r="H101" s="71"/>
      <c r="I101" s="71"/>
    </row>
    <row r="105" spans="2:9" ht="16.5" x14ac:dyDescent="0.3">
      <c r="B105" s="1"/>
      <c r="C105" s="1"/>
      <c r="D105" s="1"/>
      <c r="E105" s="1"/>
      <c r="F105" s="1"/>
      <c r="G105" s="1"/>
      <c r="H105" s="1"/>
      <c r="I105" s="1"/>
    </row>
    <row r="106" spans="2:9" ht="23.25" customHeight="1" x14ac:dyDescent="0.25">
      <c r="B106" s="10" t="s">
        <v>1</v>
      </c>
      <c r="C106" s="7" t="s">
        <v>2</v>
      </c>
      <c r="D106" s="7" t="s">
        <v>3</v>
      </c>
      <c r="E106" s="7" t="s">
        <v>4</v>
      </c>
      <c r="F106" s="7" t="s">
        <v>5</v>
      </c>
      <c r="G106" s="7" t="s">
        <v>4</v>
      </c>
      <c r="H106" s="7" t="s">
        <v>6</v>
      </c>
      <c r="I106" s="7" t="s">
        <v>4</v>
      </c>
    </row>
    <row r="107" spans="2:9" ht="6" customHeight="1" x14ac:dyDescent="0.3">
      <c r="B107" s="3"/>
      <c r="C107" s="3"/>
      <c r="D107" s="3"/>
      <c r="E107" s="3"/>
      <c r="F107" s="3"/>
      <c r="G107" s="3"/>
      <c r="H107" s="3"/>
      <c r="I107" s="3"/>
    </row>
    <row r="108" spans="2:9" ht="18" customHeight="1" x14ac:dyDescent="0.25">
      <c r="B108" s="13" t="s">
        <v>7</v>
      </c>
      <c r="C108" s="14">
        <f>+C109+C110+C111+C112</f>
        <v>110899670521</v>
      </c>
      <c r="D108" s="14">
        <f>+D109+D110+D111+D112+D113</f>
        <v>105335069636.17999</v>
      </c>
      <c r="E108" s="15">
        <f>+D108/C108</f>
        <v>0.94982310715011287</v>
      </c>
      <c r="F108" s="14">
        <f>+F109+F110+F111+F112+F113</f>
        <v>103242596505.23001</v>
      </c>
      <c r="G108" s="15">
        <f>+F108/C108</f>
        <v>0.93095494351067487</v>
      </c>
      <c r="H108" s="14">
        <f>+H109+H110+H111+H112+H113</f>
        <v>93410742919.160004</v>
      </c>
      <c r="I108" s="15">
        <f>+H108/C108</f>
        <v>0.84229955310346671</v>
      </c>
    </row>
    <row r="109" spans="2:9" ht="18" customHeight="1" x14ac:dyDescent="0.3">
      <c r="B109" s="19" t="s">
        <v>8</v>
      </c>
      <c r="C109" s="20">
        <f>SUM(REP_EPG034_EjecucionPresupuesta!T96:T98)</f>
        <v>38019208000</v>
      </c>
      <c r="D109" s="20">
        <f>SUM(REP_EPG034_EjecucionPresupuesta!X96:X98)</f>
        <v>36366040694</v>
      </c>
      <c r="E109" s="21">
        <f>+D109/C109</f>
        <v>0.95651757643136592</v>
      </c>
      <c r="F109" s="20">
        <f>SUM(REP_EPG034_EjecucionPresupuesta!Y96:Y98)</f>
        <v>36366040694</v>
      </c>
      <c r="G109" s="21">
        <f t="shared" ref="G109:G113" si="18">+F109/C109</f>
        <v>0.95651757643136592</v>
      </c>
      <c r="H109" s="20">
        <f>SUM(REP_EPG034_EjecucionPresupuesta!AA96:AA98)</f>
        <v>36366040694</v>
      </c>
      <c r="I109" s="22">
        <f t="shared" ref="I109" si="19">+H109/C109</f>
        <v>0.95651757643136592</v>
      </c>
    </row>
    <row r="110" spans="2:9" ht="18" customHeight="1" x14ac:dyDescent="0.3">
      <c r="B110" s="23" t="s">
        <v>13</v>
      </c>
      <c r="C110" s="24">
        <f>SUM(REP_EPG034_EjecucionPresupuesta!T99)</f>
        <v>16928351387</v>
      </c>
      <c r="D110" s="24">
        <f>SUM(REP_EPG034_EjecucionPresupuesta!X99)</f>
        <v>15978132562.82</v>
      </c>
      <c r="E110" s="25">
        <f t="shared" ref="E110:E111" si="20">+D110/C110</f>
        <v>0.94386820060282339</v>
      </c>
      <c r="F110" s="24">
        <f>SUM(REP_EPG034_EjecucionPresupuesta!Y99)</f>
        <v>13893430384.870001</v>
      </c>
      <c r="G110" s="25">
        <f t="shared" si="18"/>
        <v>0.82071963579036744</v>
      </c>
      <c r="H110" s="24">
        <f>SUM(REP_EPG034_EjecucionPresupuesta!AA99)</f>
        <v>12164560155.559999</v>
      </c>
      <c r="I110" s="26">
        <f>+H110/C110</f>
        <v>0.71859095297972619</v>
      </c>
    </row>
    <row r="111" spans="2:9" ht="18" customHeight="1" x14ac:dyDescent="0.3">
      <c r="B111" s="23" t="s">
        <v>14</v>
      </c>
      <c r="C111" s="24">
        <f>SUM(REP_EPG034_EjecucionPresupuesta!T100:T103)</f>
        <v>55699253455</v>
      </c>
      <c r="D111" s="24">
        <f>SUM(REP_EPG034_EjecucionPresupuesta!X100:X103)</f>
        <v>52684420084.360001</v>
      </c>
      <c r="E111" s="25">
        <f t="shared" si="20"/>
        <v>0.94587300217451364</v>
      </c>
      <c r="F111" s="24">
        <f>SUM(REP_EPG034_EjecucionPresupuesta!Y100:Y103)</f>
        <v>52676649131.360001</v>
      </c>
      <c r="G111" s="25">
        <f t="shared" si="18"/>
        <v>0.94573348588806505</v>
      </c>
      <c r="H111" s="24">
        <f>SUM(REP_EPG034_EjecucionPresupuesta!AA100:AA103)</f>
        <v>44573665774.599998</v>
      </c>
      <c r="I111" s="26">
        <f t="shared" ref="I111:I113" si="21">+H111/C111</f>
        <v>0.80025607184504766</v>
      </c>
    </row>
    <row r="112" spans="2:9" ht="30" customHeight="1" x14ac:dyDescent="0.25">
      <c r="B112" s="30" t="s">
        <v>15</v>
      </c>
      <c r="C112" s="34">
        <f>SUM(REP_EPG034_EjecucionPresupuesta!T104:T106)</f>
        <v>252857679</v>
      </c>
      <c r="D112" s="34">
        <f>SUM(REP_EPG034_EjecucionPresupuesta!X104:X106)</f>
        <v>252857679</v>
      </c>
      <c r="E112" s="35">
        <f>+D112/C112</f>
        <v>1</v>
      </c>
      <c r="F112" s="34">
        <f>SUM(REP_EPG034_EjecucionPresupuesta!Y104:Y106)</f>
        <v>252857679</v>
      </c>
      <c r="G112" s="35">
        <f t="shared" si="18"/>
        <v>1</v>
      </c>
      <c r="H112" s="34">
        <f>SUM(REP_EPG034_EjecucionPresupuesta!AA104:AA106)</f>
        <v>252857679</v>
      </c>
      <c r="I112" s="36">
        <f t="shared" si="21"/>
        <v>1</v>
      </c>
    </row>
    <row r="113" spans="2:9" ht="30" customHeight="1" x14ac:dyDescent="0.25">
      <c r="B113" s="41" t="s">
        <v>233</v>
      </c>
      <c r="C113" s="42">
        <f>SUM(REP_EPG034_EjecucionPresupuesta!T107)</f>
        <v>53618616</v>
      </c>
      <c r="D113" s="42">
        <f>SUM(REP_EPG034_EjecucionPresupuesta!X107)</f>
        <v>53618616</v>
      </c>
      <c r="E113" s="45">
        <f>+D113/C113</f>
        <v>1</v>
      </c>
      <c r="F113" s="42">
        <f>SUM(REP_EPG034_EjecucionPresupuesta!Y107)</f>
        <v>53618616</v>
      </c>
      <c r="G113" s="45">
        <f t="shared" si="18"/>
        <v>1</v>
      </c>
      <c r="H113" s="42">
        <f>SUM(REP_EPG034_EjecucionPresupuesta!AA107)</f>
        <v>53618616</v>
      </c>
      <c r="I113" s="47">
        <f t="shared" si="21"/>
        <v>1</v>
      </c>
    </row>
    <row r="114" spans="2:9" ht="18" customHeight="1" x14ac:dyDescent="0.25">
      <c r="B114" s="13" t="s">
        <v>10</v>
      </c>
      <c r="C114" s="14">
        <f>SUM(REP_EPG034_EjecucionPresupuesta!T108)</f>
        <v>13983495196</v>
      </c>
      <c r="D114" s="14">
        <f>SUM(REP_EPG034_EjecucionPresupuesta!X108)</f>
        <v>12537683143.34</v>
      </c>
      <c r="E114" s="15">
        <f>+D114/C114</f>
        <v>0.89660581761607239</v>
      </c>
      <c r="F114" s="14">
        <f>SUM(REP_EPG034_EjecucionPresupuesta!Y108)</f>
        <v>11842434687.34</v>
      </c>
      <c r="G114" s="15">
        <f>+F114/C114</f>
        <v>0.84688659890465345</v>
      </c>
      <c r="H114" s="14">
        <f>SUM(REP_EPG034_EjecucionPresupuesta!AA108)</f>
        <v>9553263700.6299992</v>
      </c>
      <c r="I114" s="15">
        <f>+H114/C114</f>
        <v>0.68318139111334086</v>
      </c>
    </row>
    <row r="115" spans="2:9" ht="6" customHeight="1" x14ac:dyDescent="0.3">
      <c r="B115" s="3"/>
      <c r="C115" s="3"/>
      <c r="D115" s="3"/>
      <c r="E115" s="5"/>
      <c r="F115" s="3"/>
      <c r="G115" s="5"/>
      <c r="H115" s="3"/>
      <c r="I115" s="5"/>
    </row>
    <row r="116" spans="2:9" ht="18" customHeight="1" x14ac:dyDescent="0.25">
      <c r="B116" s="16" t="s">
        <v>11</v>
      </c>
      <c r="C116" s="17">
        <f>+C114+C108+C113</f>
        <v>124936784333</v>
      </c>
      <c r="D116" s="17">
        <f>+D114+D108+D113</f>
        <v>117926371395.51999</v>
      </c>
      <c r="E116" s="18">
        <f>+D116/C116</f>
        <v>0.94388831940163576</v>
      </c>
      <c r="F116" s="17">
        <f>+F114+F108+F113</f>
        <v>115138649808.57001</v>
      </c>
      <c r="G116" s="18">
        <f>+F116/C116</f>
        <v>0.92157526242780063</v>
      </c>
      <c r="H116" s="17">
        <f>+H114+H108+H113</f>
        <v>103017625235.79001</v>
      </c>
      <c r="I116" s="18">
        <f>+H116/C116</f>
        <v>0.824558001758811</v>
      </c>
    </row>
    <row r="120" spans="2:9" ht="24" x14ac:dyDescent="0.35">
      <c r="D120" s="71" t="s">
        <v>237</v>
      </c>
      <c r="E120" s="71"/>
      <c r="F120" s="71"/>
      <c r="G120" s="71"/>
      <c r="H120" s="71"/>
      <c r="I120" s="71"/>
    </row>
    <row r="124" spans="2:9" ht="16.5" x14ac:dyDescent="0.3">
      <c r="B124" s="1"/>
      <c r="C124" s="1"/>
      <c r="D124" s="1"/>
      <c r="E124" s="1"/>
      <c r="F124" s="1"/>
      <c r="G124" s="1"/>
      <c r="H124" s="1"/>
      <c r="I124" s="1"/>
    </row>
    <row r="125" spans="2:9" ht="18" customHeight="1" x14ac:dyDescent="0.25">
      <c r="B125" s="10" t="s">
        <v>1</v>
      </c>
      <c r="C125" s="7" t="s">
        <v>2</v>
      </c>
      <c r="D125" s="7" t="s">
        <v>3</v>
      </c>
      <c r="E125" s="7" t="s">
        <v>4</v>
      </c>
      <c r="F125" s="7" t="s">
        <v>5</v>
      </c>
      <c r="G125" s="7" t="s">
        <v>4</v>
      </c>
      <c r="H125" s="7" t="s">
        <v>6</v>
      </c>
      <c r="I125" s="7" t="s">
        <v>4</v>
      </c>
    </row>
    <row r="126" spans="2:9" ht="6" customHeight="1" x14ac:dyDescent="0.3">
      <c r="B126" s="3"/>
      <c r="C126" s="3"/>
      <c r="D126" s="3"/>
      <c r="E126" s="3"/>
      <c r="F126" s="3"/>
      <c r="G126" s="3"/>
      <c r="H126" s="3"/>
      <c r="I126" s="3"/>
    </row>
    <row r="127" spans="2:9" ht="18" customHeight="1" x14ac:dyDescent="0.25">
      <c r="B127" s="13" t="s">
        <v>7</v>
      </c>
      <c r="C127" s="14">
        <f>+C128+C129+C130+C131</f>
        <v>1067659123000</v>
      </c>
      <c r="D127" s="14">
        <f>+D128+D129+D130+D131</f>
        <v>1020294578546.1802</v>
      </c>
      <c r="E127" s="15">
        <f t="shared" ref="E127:E133" si="22">+D127/C127</f>
        <v>0.95563701612858332</v>
      </c>
      <c r="F127" s="14">
        <f>+F128+F129+F130+F131</f>
        <v>715037893517.55017</v>
      </c>
      <c r="G127" s="15">
        <f>+F127/C127</f>
        <v>0.66972489450413297</v>
      </c>
      <c r="H127" s="14">
        <f>+H128+H129+H130+H131</f>
        <v>715037893517.55017</v>
      </c>
      <c r="I127" s="15">
        <f>+H127/C127</f>
        <v>0.66972489450413297</v>
      </c>
    </row>
    <row r="128" spans="2:9" ht="18" customHeight="1" x14ac:dyDescent="0.3">
      <c r="B128" s="19" t="s">
        <v>8</v>
      </c>
      <c r="C128" s="20">
        <f>SUM(REP_EPG034_EjecucionPresupuesta!T109:T111)</f>
        <v>22784728000</v>
      </c>
      <c r="D128" s="20">
        <f>SUM(REP_EPG034_EjecucionPresupuesta!X109:X111)</f>
        <v>22233166983</v>
      </c>
      <c r="E128" s="21">
        <f t="shared" si="22"/>
        <v>0.97579251255490085</v>
      </c>
      <c r="F128" s="20">
        <f>SUM(REP_EPG034_EjecucionPresupuesta!Y109:Y111)</f>
        <v>22231040096</v>
      </c>
      <c r="G128" s="21">
        <f t="shared" ref="G128:G132" si="23">+F128/C128</f>
        <v>0.97569916551121438</v>
      </c>
      <c r="H128" s="20">
        <f>SUM(REP_EPG034_EjecucionPresupuesta!AA109:AA111)</f>
        <v>22231040096</v>
      </c>
      <c r="I128" s="22">
        <f t="shared" ref="I128:I132" si="24">+H128/C128</f>
        <v>0.97569916551121438</v>
      </c>
    </row>
    <row r="129" spans="2:9" ht="18" customHeight="1" x14ac:dyDescent="0.3">
      <c r="B129" s="23" t="s">
        <v>13</v>
      </c>
      <c r="C129" s="20">
        <f>SUM(REP_EPG034_EjecucionPresupuesta!T112)</f>
        <v>85656277757</v>
      </c>
      <c r="D129" s="20">
        <f>SUM(REP_EPG034_EjecucionPresupuesta!X112)</f>
        <v>79022624427.149994</v>
      </c>
      <c r="E129" s="21">
        <f t="shared" si="22"/>
        <v>0.92255496615590571</v>
      </c>
      <c r="F129" s="20">
        <f>SUM(REP_EPG034_EjecucionPresupuesta!Y112)</f>
        <v>62759229198.18</v>
      </c>
      <c r="G129" s="21">
        <f t="shared" si="23"/>
        <v>0.73268686010642337</v>
      </c>
      <c r="H129" s="20">
        <f>SUM(REP_EPG034_EjecucionPresupuesta!AA112)</f>
        <v>62759229198.18</v>
      </c>
      <c r="I129" s="22">
        <f t="shared" si="24"/>
        <v>0.73268686010642337</v>
      </c>
    </row>
    <row r="130" spans="2:9" ht="18" customHeight="1" x14ac:dyDescent="0.3">
      <c r="B130" s="23" t="s">
        <v>14</v>
      </c>
      <c r="C130" s="20">
        <f>SUM(REP_EPG034_EjecucionPresupuesta!T113:T117)</f>
        <v>955446507251</v>
      </c>
      <c r="D130" s="20">
        <f>SUM(REP_EPG034_EjecucionPresupuesta!X113:X117)</f>
        <v>915590052564.11011</v>
      </c>
      <c r="E130" s="21">
        <f t="shared" si="22"/>
        <v>0.95828499619349239</v>
      </c>
      <c r="F130" s="20">
        <f>SUM(REP_EPG034_EjecucionPresupuesta!Y113:Y117)</f>
        <v>626598889651.45007</v>
      </c>
      <c r="G130" s="21">
        <f t="shared" si="23"/>
        <v>0.6558178661977565</v>
      </c>
      <c r="H130" s="20">
        <f>SUM(REP_EPG034_EjecucionPresupuesta!AA113:AA117)</f>
        <v>626598889651.45007</v>
      </c>
      <c r="I130" s="22">
        <f t="shared" si="24"/>
        <v>0.6558178661977565</v>
      </c>
    </row>
    <row r="131" spans="2:9" ht="30" customHeight="1" x14ac:dyDescent="0.25">
      <c r="B131" s="30" t="s">
        <v>15</v>
      </c>
      <c r="C131" s="62">
        <f>SUM(REP_EPG034_EjecucionPresupuesta!T118:T120)</f>
        <v>3771609992</v>
      </c>
      <c r="D131" s="62">
        <f>SUM(REP_EPG034_EjecucionPresupuesta!X118:X120)</f>
        <v>3448734571.9200001</v>
      </c>
      <c r="E131" s="63">
        <f t="shared" si="22"/>
        <v>0.91439321118438699</v>
      </c>
      <c r="F131" s="62">
        <f>SUM(REP_EPG034_EjecucionPresupuesta!Y118:Y120)</f>
        <v>3448734571.9200001</v>
      </c>
      <c r="G131" s="63">
        <f t="shared" si="23"/>
        <v>0.91439321118438699</v>
      </c>
      <c r="H131" s="62">
        <f>SUM(REP_EPG034_EjecucionPresupuesta!AA118:AA120)</f>
        <v>3448734571.9200001</v>
      </c>
      <c r="I131" s="64">
        <f t="shared" si="24"/>
        <v>0.91439321118438699</v>
      </c>
    </row>
    <row r="132" spans="2:9" ht="30" customHeight="1" x14ac:dyDescent="0.25">
      <c r="B132" s="41" t="s">
        <v>233</v>
      </c>
      <c r="C132" s="42">
        <f>SUM(REP_EPG034_EjecucionPresupuesta!T121)</f>
        <v>728504435</v>
      </c>
      <c r="D132" s="42">
        <f>SUM(REP_EPG034_EjecucionPresupuesta!X121)</f>
        <v>728504435</v>
      </c>
      <c r="E132" s="45">
        <f t="shared" si="22"/>
        <v>1</v>
      </c>
      <c r="F132" s="42">
        <f>SUM(REP_EPG034_EjecucionPresupuesta!Y121)</f>
        <v>728504435</v>
      </c>
      <c r="G132" s="45">
        <f t="shared" si="23"/>
        <v>1</v>
      </c>
      <c r="H132" s="42">
        <f>SUM(REP_EPG034_EjecucionPresupuesta!AA121)</f>
        <v>728504435</v>
      </c>
      <c r="I132" s="47">
        <f t="shared" si="24"/>
        <v>1</v>
      </c>
    </row>
    <row r="133" spans="2:9" ht="18" customHeight="1" x14ac:dyDescent="0.25">
      <c r="B133" s="13" t="s">
        <v>10</v>
      </c>
      <c r="C133" s="14">
        <f>SUM(REP_EPG034_EjecucionPresupuesta!T122:T126)</f>
        <v>412212146936</v>
      </c>
      <c r="D133" s="14">
        <f>SUM(REP_EPG034_EjecucionPresupuesta!X122:X126)</f>
        <v>332834679361.16998</v>
      </c>
      <c r="E133" s="15">
        <f t="shared" si="22"/>
        <v>0.80743539906611694</v>
      </c>
      <c r="F133" s="14">
        <f>SUM(REP_EPG034_EjecucionPresupuesta!Y122:Y126)</f>
        <v>30551201416.239998</v>
      </c>
      <c r="G133" s="15">
        <f>+F133/C133</f>
        <v>7.4115238096036443E-2</v>
      </c>
      <c r="H133" s="14">
        <f>SUM(REP_EPG034_EjecucionPresupuesta!AA122:AA126)</f>
        <v>30551201416.239998</v>
      </c>
      <c r="I133" s="15">
        <f>+H133/C133</f>
        <v>7.4115238096036443E-2</v>
      </c>
    </row>
    <row r="134" spans="2:9" ht="8.25" customHeight="1" x14ac:dyDescent="0.25">
      <c r="B134" s="31"/>
      <c r="C134" s="32"/>
      <c r="D134" s="32"/>
      <c r="E134" s="33"/>
      <c r="F134" s="32"/>
      <c r="G134" s="33"/>
      <c r="H134" s="32"/>
      <c r="I134" s="33"/>
    </row>
    <row r="135" spans="2:9" ht="18.75" customHeight="1" x14ac:dyDescent="0.25">
      <c r="B135" s="16" t="s">
        <v>11</v>
      </c>
      <c r="C135" s="17">
        <f>+C127+C133+C132</f>
        <v>1480599774371</v>
      </c>
      <c r="D135" s="17">
        <f>+D127+D133+D132</f>
        <v>1353857762342.3501</v>
      </c>
      <c r="E135" s="18">
        <f>+D135/C135</f>
        <v>0.91439819577002612</v>
      </c>
      <c r="F135" s="17">
        <f>+F127+F133+F132</f>
        <v>746317599368.79016</v>
      </c>
      <c r="G135" s="18">
        <f>+F135/C135</f>
        <v>0.50406437464563758</v>
      </c>
      <c r="H135" s="17">
        <f>+H127+H133+H132</f>
        <v>746317599368.79016</v>
      </c>
      <c r="I135" s="18">
        <f>+H135/C135</f>
        <v>0.50406437464563758</v>
      </c>
    </row>
  </sheetData>
  <mergeCells count="7">
    <mergeCell ref="D120:I120"/>
    <mergeCell ref="D8:I8"/>
    <mergeCell ref="D33:I33"/>
    <mergeCell ref="D55:I55"/>
    <mergeCell ref="D77:I77"/>
    <mergeCell ref="D101:I101"/>
    <mergeCell ref="B12:I1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r:id="rId1"/>
  <ignoredErrors>
    <ignoredError sqref="G16 E16:E19 G17:G20 E24:G24 E23 E135 G23 E25 G39 G45:G47 E62:G62 E69 G67:G69 E83 G83 G90 G92 E92 E108 G114 E116 E127 G135 E21 E39 G21 E47 G25 G108 G127 G116" formula="1"/>
    <ignoredError sqref="E20" evalError="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0E29-6A57-4CF3-AE9B-19AF4884D63C}">
  <dimension ref="B8:I133"/>
  <sheetViews>
    <sheetView showGridLines="0" view="pageBreakPreview" topLeftCell="A16" zoomScale="84" zoomScaleNormal="84" zoomScaleSheetLayoutView="84" workbookViewId="0">
      <selection activeCell="C127" sqref="C127:I131"/>
    </sheetView>
  </sheetViews>
  <sheetFormatPr baseColWidth="10" defaultRowHeight="15" x14ac:dyDescent="0.25"/>
  <cols>
    <col min="1" max="1" width="2.28515625" customWidth="1"/>
    <col min="2" max="2" width="44.140625" customWidth="1"/>
    <col min="3" max="3" width="30.28515625" customWidth="1"/>
    <col min="4" max="4" width="30.140625" customWidth="1"/>
    <col min="5" max="5" width="15.7109375" customWidth="1"/>
    <col min="6" max="6" width="27.28515625" customWidth="1"/>
    <col min="7" max="7" width="15.7109375" customWidth="1"/>
    <col min="8" max="8" width="27.85546875" customWidth="1"/>
    <col min="9" max="9" width="15.7109375" customWidth="1"/>
    <col min="10" max="10" width="2.42578125" customWidth="1"/>
  </cols>
  <sheetData>
    <row r="8" spans="2:9" ht="24" x14ac:dyDescent="0.35">
      <c r="D8" s="71" t="s">
        <v>238</v>
      </c>
      <c r="E8" s="71"/>
      <c r="F8" s="71"/>
      <c r="G8" s="71"/>
      <c r="H8" s="71"/>
      <c r="I8" s="71"/>
    </row>
    <row r="12" spans="2:9" s="11" customFormat="1" ht="21" customHeight="1" x14ac:dyDescent="0.35">
      <c r="B12" s="72" t="s">
        <v>0</v>
      </c>
      <c r="C12" s="72"/>
      <c r="D12" s="72"/>
      <c r="E12" s="72"/>
      <c r="F12" s="72"/>
      <c r="G12" s="72"/>
      <c r="H12" s="72"/>
      <c r="I12" s="72"/>
    </row>
    <row r="13" spans="2:9" ht="6" customHeight="1" x14ac:dyDescent="0.3">
      <c r="B13" s="1"/>
      <c r="C13" s="1"/>
      <c r="D13" s="1"/>
      <c r="E13" s="1"/>
      <c r="F13" s="1"/>
      <c r="G13" s="1"/>
      <c r="H13" s="1"/>
      <c r="I13" s="1"/>
    </row>
    <row r="14" spans="2:9" s="2" customFormat="1" ht="18" customHeight="1" x14ac:dyDescent="0.25"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  <c r="G14" s="7" t="s">
        <v>4</v>
      </c>
      <c r="H14" s="7" t="s">
        <v>6</v>
      </c>
      <c r="I14" s="7" t="s">
        <v>4</v>
      </c>
    </row>
    <row r="15" spans="2:9" ht="6" customHeight="1" x14ac:dyDescent="0.3">
      <c r="B15" s="3"/>
      <c r="C15" s="3"/>
      <c r="D15" s="3"/>
      <c r="E15" s="3"/>
      <c r="F15" s="3"/>
      <c r="G15" s="3"/>
      <c r="H15" s="3"/>
      <c r="I15" s="3"/>
    </row>
    <row r="16" spans="2:9" s="4" customFormat="1" ht="18" x14ac:dyDescent="0.25">
      <c r="B16" s="13" t="s">
        <v>7</v>
      </c>
      <c r="C16" s="55">
        <f>+C17+C18+C19+C20+C21</f>
        <v>3893283514468</v>
      </c>
      <c r="D16" s="55">
        <f>+D17+D18+D19+D20+D21</f>
        <v>3559562893377.7139</v>
      </c>
      <c r="E16" s="15">
        <f>+D16/C16</f>
        <v>0.91428299021889048</v>
      </c>
      <c r="F16" s="48">
        <f>+F17+F18+F19+F20+F21</f>
        <v>2960999212825.9497</v>
      </c>
      <c r="G16" s="15">
        <f>+F16/C16</f>
        <v>0.76054035156249267</v>
      </c>
      <c r="H16" s="48">
        <f>+H17+H18+H19+H20+H21</f>
        <v>2954120097917.0005</v>
      </c>
      <c r="I16" s="15">
        <f>+H16/C16</f>
        <v>0.75877343300046518</v>
      </c>
    </row>
    <row r="17" spans="2:9" ht="18" customHeight="1" x14ac:dyDescent="0.3">
      <c r="B17" s="19" t="s">
        <v>8</v>
      </c>
      <c r="C17" s="56">
        <f>+C39+C62+C84+C109+C127</f>
        <v>1538623693722</v>
      </c>
      <c r="D17" s="56">
        <f t="shared" ref="C17:E19" si="0">+D39+D62+D84+D109+D127</f>
        <v>1502625348530.1738</v>
      </c>
      <c r="E17" s="21">
        <f>+D17/C17</f>
        <v>0.97660354163353313</v>
      </c>
      <c r="F17" s="49">
        <f>+F39+F62+F84+F109+F127</f>
        <v>1502399988052.1699</v>
      </c>
      <c r="G17" s="21">
        <f t="shared" ref="G17:G21" si="1">+F17/C17</f>
        <v>0.97645707276078453</v>
      </c>
      <c r="H17" s="49">
        <f>+H39+H62+H84+H109+H127</f>
        <v>1502384560956.1699</v>
      </c>
      <c r="I17" s="22">
        <f t="shared" ref="I17:I21" si="2">+H17/C17</f>
        <v>0.97644704620519263</v>
      </c>
    </row>
    <row r="18" spans="2:9" ht="18" customHeight="1" x14ac:dyDescent="0.3">
      <c r="B18" s="23" t="s">
        <v>13</v>
      </c>
      <c r="C18" s="57">
        <f t="shared" si="0"/>
        <v>539150833803</v>
      </c>
      <c r="D18" s="57">
        <f t="shared" si="0"/>
        <v>501399138840.55005</v>
      </c>
      <c r="E18" s="25">
        <f t="shared" ref="E18:E19" si="3">+D18/C18</f>
        <v>0.92997934419175166</v>
      </c>
      <c r="F18" s="50">
        <f>+F40+F63+F85+F110+F128</f>
        <v>414578088660.16003</v>
      </c>
      <c r="G18" s="25">
        <f t="shared" si="1"/>
        <v>0.76894639248882712</v>
      </c>
      <c r="H18" s="50">
        <f>+H40+H63+H85+H110+H128</f>
        <v>409645390224.59998</v>
      </c>
      <c r="I18" s="26">
        <f>+H18/C18</f>
        <v>0.75979737865763941</v>
      </c>
    </row>
    <row r="19" spans="2:9" ht="18" customHeight="1" x14ac:dyDescent="0.3">
      <c r="B19" s="23" t="s">
        <v>14</v>
      </c>
      <c r="C19" s="57">
        <f t="shared" si="0"/>
        <v>1692906995480</v>
      </c>
      <c r="D19" s="57">
        <f t="shared" si="0"/>
        <v>1441976684527.78</v>
      </c>
      <c r="E19" s="25">
        <f t="shared" si="3"/>
        <v>0.85177548936699132</v>
      </c>
      <c r="F19" s="50">
        <f>+F41+F64+F86+F111+F129</f>
        <v>932489100058.46997</v>
      </c>
      <c r="G19" s="25">
        <f t="shared" si="1"/>
        <v>0.55082122204479156</v>
      </c>
      <c r="H19" s="50">
        <f>+H41+H64+H86+H111+H129</f>
        <v>931095100052.96997</v>
      </c>
      <c r="I19" s="26">
        <f t="shared" si="2"/>
        <v>0.54999778637512864</v>
      </c>
    </row>
    <row r="20" spans="2:9" ht="36" customHeight="1" x14ac:dyDescent="0.3">
      <c r="B20" s="27" t="s">
        <v>9</v>
      </c>
      <c r="C20" s="57">
        <f>+C87</f>
        <v>98781100000</v>
      </c>
      <c r="D20" s="57">
        <f>+D87</f>
        <v>92124427373.649994</v>
      </c>
      <c r="E20" s="28">
        <f>+D20/C20</f>
        <v>0.93261187994110206</v>
      </c>
      <c r="F20" s="50">
        <f>+F87</f>
        <v>90094781949.589996</v>
      </c>
      <c r="G20" s="28">
        <f t="shared" si="1"/>
        <v>0.9120649795314083</v>
      </c>
      <c r="H20" s="50">
        <f>+H87</f>
        <v>89562163211.699997</v>
      </c>
      <c r="I20" s="29">
        <f t="shared" si="2"/>
        <v>0.90667307016929344</v>
      </c>
    </row>
    <row r="21" spans="2:9" ht="36.75" customHeight="1" x14ac:dyDescent="0.25">
      <c r="B21" s="27" t="s">
        <v>15</v>
      </c>
      <c r="C21" s="58">
        <f>+C42+C65+C88+C112+C130</f>
        <v>23820891463</v>
      </c>
      <c r="D21" s="58">
        <f>+D42+D65+D88+D112+D130</f>
        <v>21437294105.559998</v>
      </c>
      <c r="E21" s="35">
        <f>+D21/C21</f>
        <v>0.89993668536115257</v>
      </c>
      <c r="F21" s="51">
        <f>+F42+F65+F88+F112+F130</f>
        <v>21437254105.559998</v>
      </c>
      <c r="G21" s="35">
        <f t="shared" si="1"/>
        <v>0.89993500616287148</v>
      </c>
      <c r="H21" s="51">
        <f>+H42+H65+H88+H112+H130</f>
        <v>21432883471.559998</v>
      </c>
      <c r="I21" s="36">
        <f t="shared" si="2"/>
        <v>0.89975152713536366</v>
      </c>
    </row>
    <row r="22" spans="2:9" ht="30" customHeight="1" x14ac:dyDescent="0.25">
      <c r="B22" s="41" t="s">
        <v>233</v>
      </c>
      <c r="C22" s="59">
        <f>+C43+C89+C66</f>
        <v>91450919959</v>
      </c>
      <c r="D22" s="59">
        <f>+D43+D89+D66</f>
        <v>36370818302.309998</v>
      </c>
      <c r="E22" s="43">
        <f>+D22/C22</f>
        <v>0.39770861046139339</v>
      </c>
      <c r="F22" s="52">
        <f>+F43+F89+F66</f>
        <v>36370818302.309998</v>
      </c>
      <c r="G22" s="43">
        <f>+F22/C22</f>
        <v>0.39770861046139339</v>
      </c>
      <c r="H22" s="52">
        <f>+H43+H89+H66</f>
        <v>36370818302.309998</v>
      </c>
      <c r="I22" s="44">
        <f>+H22/C22</f>
        <v>0.39770861046139339</v>
      </c>
    </row>
    <row r="23" spans="2:9" s="4" customFormat="1" ht="18" x14ac:dyDescent="0.25">
      <c r="B23" s="13" t="s">
        <v>10</v>
      </c>
      <c r="C23" s="55">
        <f>+C44+C67+C90+C113+C131</f>
        <v>542101724312</v>
      </c>
      <c r="D23" s="55">
        <f>+D44+D67+D90+D113+D131</f>
        <v>459612617386.57996</v>
      </c>
      <c r="E23" s="15">
        <f>+D23/C23</f>
        <v>0.84783463467099318</v>
      </c>
      <c r="F23" s="48">
        <f>+F44+F67+F90+F113+F131</f>
        <v>254442009352.48999</v>
      </c>
      <c r="G23" s="15">
        <f>+F23/C23</f>
        <v>0.46936211035928932</v>
      </c>
      <c r="H23" s="48">
        <f>+H44+H67+H90+H113+H131</f>
        <v>242966443412.41998</v>
      </c>
      <c r="I23" s="15">
        <f>+H23/C23</f>
        <v>0.44819345247569004</v>
      </c>
    </row>
    <row r="24" spans="2:9" ht="6" customHeight="1" x14ac:dyDescent="0.3">
      <c r="B24" s="3"/>
      <c r="C24" s="60"/>
      <c r="D24" s="60"/>
      <c r="E24" s="5"/>
      <c r="F24" s="53"/>
      <c r="G24" s="5"/>
      <c r="H24" s="53"/>
      <c r="I24" s="5"/>
    </row>
    <row r="25" spans="2:9" s="4" customFormat="1" ht="18" x14ac:dyDescent="0.25">
      <c r="B25" s="16" t="s">
        <v>11</v>
      </c>
      <c r="C25" s="61">
        <f>+C23+C16+C22</f>
        <v>4526836158739</v>
      </c>
      <c r="D25" s="61">
        <f>+D23+D16+D22</f>
        <v>4055546329066.604</v>
      </c>
      <c r="E25" s="18">
        <f>+D25/C25</f>
        <v>0.89588979738915953</v>
      </c>
      <c r="F25" s="54">
        <f>+F23+F16+F22</f>
        <v>3251812040480.7495</v>
      </c>
      <c r="G25" s="18">
        <f>+F25/C25</f>
        <v>0.71834100604749462</v>
      </c>
      <c r="H25" s="54">
        <f>+H23+H16+H22</f>
        <v>3233457359631.7305</v>
      </c>
      <c r="I25" s="18">
        <f>+H25/C25</f>
        <v>0.71428636828164893</v>
      </c>
    </row>
    <row r="27" spans="2:9" x14ac:dyDescent="0.25">
      <c r="C27" s="12"/>
      <c r="D27" s="12"/>
      <c r="E27" s="12"/>
      <c r="F27" s="12"/>
      <c r="G27" s="12"/>
      <c r="H27" s="12"/>
      <c r="I27" s="12"/>
    </row>
    <row r="28" spans="2:9" x14ac:dyDescent="0.25">
      <c r="C28" s="12"/>
      <c r="D28" s="12"/>
      <c r="E28" s="12"/>
      <c r="F28" s="12"/>
      <c r="G28" s="12"/>
      <c r="H28" s="12"/>
      <c r="I28" s="12"/>
    </row>
    <row r="32" spans="2:9" ht="24" x14ac:dyDescent="0.35">
      <c r="B32" s="6"/>
      <c r="C32" s="6"/>
      <c r="D32" s="71" t="s">
        <v>238</v>
      </c>
      <c r="E32" s="71"/>
      <c r="F32" s="71"/>
      <c r="G32" s="71"/>
      <c r="H32" s="71"/>
      <c r="I32" s="71"/>
    </row>
    <row r="36" spans="2:9" ht="18" customHeight="1" x14ac:dyDescent="0.25"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4</v>
      </c>
      <c r="H36" s="7" t="s">
        <v>6</v>
      </c>
      <c r="I36" s="7" t="s">
        <v>4</v>
      </c>
    </row>
    <row r="37" spans="2:9" ht="6" customHeight="1" x14ac:dyDescent="0.3">
      <c r="B37" s="8"/>
      <c r="C37" s="8"/>
      <c r="D37" s="8"/>
      <c r="E37" s="8"/>
      <c r="F37" s="8"/>
      <c r="G37" s="8"/>
      <c r="H37" s="8"/>
      <c r="I37" s="8"/>
    </row>
    <row r="38" spans="2:9" ht="18" customHeight="1" x14ac:dyDescent="0.25">
      <c r="B38" s="13" t="s">
        <v>7</v>
      </c>
      <c r="C38" s="14">
        <f>SUM(C39:C42)</f>
        <v>136813500000</v>
      </c>
      <c r="D38" s="14">
        <f>SUM(D39:D42)</f>
        <v>115578861902.04999</v>
      </c>
      <c r="E38" s="15">
        <f t="shared" ref="E38:E44" si="4">+D38/C38</f>
        <v>0.84479135393839044</v>
      </c>
      <c r="F38" s="14">
        <f>+F39+F40+F41+F42</f>
        <v>108870278026.11</v>
      </c>
      <c r="G38" s="15">
        <f t="shared" ref="G38:G44" si="5">+F38/C38</f>
        <v>0.79575683705270317</v>
      </c>
      <c r="H38" s="14">
        <f>+H39+H40+H41+H42</f>
        <v>105989631359.09</v>
      </c>
      <c r="I38" s="15">
        <f t="shared" ref="I38:I44" si="6">+H38/C38</f>
        <v>0.77470155619942471</v>
      </c>
    </row>
    <row r="39" spans="2:9" ht="18" customHeight="1" x14ac:dyDescent="0.3">
      <c r="B39" s="19" t="s">
        <v>8</v>
      </c>
      <c r="C39" s="20">
        <v>41806592694</v>
      </c>
      <c r="D39" s="20">
        <v>40439467963</v>
      </c>
      <c r="E39" s="21">
        <v>0.96729882435034686</v>
      </c>
      <c r="F39" s="20">
        <v>40397284339</v>
      </c>
      <c r="G39" s="21">
        <v>0.96628980588503544</v>
      </c>
      <c r="H39" s="20">
        <v>40384410059</v>
      </c>
      <c r="I39" s="22">
        <v>0.96598185732548092</v>
      </c>
    </row>
    <row r="40" spans="2:9" ht="18" customHeight="1" x14ac:dyDescent="0.3">
      <c r="B40" s="23" t="s">
        <v>13</v>
      </c>
      <c r="C40" s="24">
        <v>34562599496</v>
      </c>
      <c r="D40" s="24">
        <v>30757083035.400002</v>
      </c>
      <c r="E40" s="25">
        <v>0.88989495824697973</v>
      </c>
      <c r="F40" s="24">
        <v>26244388581.349998</v>
      </c>
      <c r="G40" s="25">
        <v>0.75932912929154284</v>
      </c>
      <c r="H40" s="24">
        <v>24237447760.330002</v>
      </c>
      <c r="I40" s="26">
        <v>0.70126229258696382</v>
      </c>
    </row>
    <row r="41" spans="2:9" ht="18" customHeight="1" x14ac:dyDescent="0.3">
      <c r="B41" s="23" t="s">
        <v>14</v>
      </c>
      <c r="C41" s="24">
        <v>59905607810</v>
      </c>
      <c r="D41" s="24">
        <v>43916004576.650002</v>
      </c>
      <c r="E41" s="25">
        <v>0.73308670393490494</v>
      </c>
      <c r="F41" s="24">
        <v>41762298778.760002</v>
      </c>
      <c r="G41" s="25">
        <v>0.69713504804451132</v>
      </c>
      <c r="H41" s="24">
        <v>40901467212.760002</v>
      </c>
      <c r="I41" s="26">
        <v>0.68276524866395483</v>
      </c>
    </row>
    <row r="42" spans="2:9" ht="30" customHeight="1" x14ac:dyDescent="0.25">
      <c r="B42" s="30" t="s">
        <v>15</v>
      </c>
      <c r="C42" s="34">
        <v>538700000</v>
      </c>
      <c r="D42" s="34">
        <v>466306327</v>
      </c>
      <c r="E42" s="37">
        <v>0.86561412103211433</v>
      </c>
      <c r="F42" s="34">
        <v>466306327</v>
      </c>
      <c r="G42" s="39">
        <v>0.86561412103211433</v>
      </c>
      <c r="H42" s="34">
        <v>466306327</v>
      </c>
      <c r="I42" s="38">
        <v>0.86561412103211433</v>
      </c>
    </row>
    <row r="43" spans="2:9" ht="30" customHeight="1" x14ac:dyDescent="0.25">
      <c r="B43" s="41" t="s">
        <v>233</v>
      </c>
      <c r="C43" s="42">
        <v>588595702</v>
      </c>
      <c r="D43" s="42">
        <v>588595701.27999997</v>
      </c>
      <c r="E43" s="45">
        <v>0.99999999877674939</v>
      </c>
      <c r="F43" s="42">
        <v>588595701.27999997</v>
      </c>
      <c r="G43" s="46">
        <v>0.99999999877674939</v>
      </c>
      <c r="H43" s="42">
        <v>588595701.27999997</v>
      </c>
      <c r="I43" s="47">
        <v>0.99999999877674939</v>
      </c>
    </row>
    <row r="44" spans="2:9" ht="18" customHeight="1" x14ac:dyDescent="0.25">
      <c r="B44" s="13" t="s">
        <v>10</v>
      </c>
      <c r="C44" s="14">
        <v>65111964844</v>
      </c>
      <c r="D44" s="14">
        <v>61369189474.380005</v>
      </c>
      <c r="E44" s="15">
        <v>0.94251785553412171</v>
      </c>
      <c r="F44" s="14">
        <v>54258915672.75</v>
      </c>
      <c r="G44" s="15">
        <v>0.8333171300044081</v>
      </c>
      <c r="H44" s="14">
        <v>45426286268.079994</v>
      </c>
      <c r="I44" s="15">
        <v>0.69766419085824871</v>
      </c>
    </row>
    <row r="45" spans="2:9" ht="6" customHeight="1" x14ac:dyDescent="0.3">
      <c r="B45" s="3"/>
      <c r="C45" s="3"/>
      <c r="D45" s="3"/>
      <c r="E45" s="5"/>
      <c r="F45" s="3"/>
      <c r="G45" s="5"/>
      <c r="H45" s="3"/>
      <c r="I45" s="5"/>
    </row>
    <row r="46" spans="2:9" ht="18" customHeight="1" x14ac:dyDescent="0.25">
      <c r="B46" s="16" t="s">
        <v>11</v>
      </c>
      <c r="C46" s="17">
        <f>+C44+C38+C43</f>
        <v>202514060546</v>
      </c>
      <c r="D46" s="17">
        <f>+D44+D38+D43</f>
        <v>177536647077.70999</v>
      </c>
      <c r="E46" s="18">
        <f>+D46/C46</f>
        <v>0.87666331216238425</v>
      </c>
      <c r="F46" s="17">
        <f>+F44+F38+F43</f>
        <v>163717789400.13998</v>
      </c>
      <c r="G46" s="18">
        <f>+F46/C46</f>
        <v>0.80842677767034532</v>
      </c>
      <c r="H46" s="17">
        <f>+H44+H38+H43</f>
        <v>152004513328.44998</v>
      </c>
      <c r="I46" s="18">
        <f>+H46/C46</f>
        <v>0.75058745510622438</v>
      </c>
    </row>
    <row r="48" spans="2:9" x14ac:dyDescent="0.25">
      <c r="E48" s="9"/>
    </row>
    <row r="49" spans="2:9" x14ac:dyDescent="0.25">
      <c r="E49" s="9"/>
    </row>
    <row r="50" spans="2:9" x14ac:dyDescent="0.25">
      <c r="E50" s="9"/>
    </row>
    <row r="54" spans="2:9" ht="24" x14ac:dyDescent="0.35">
      <c r="D54" s="71" t="s">
        <v>238</v>
      </c>
      <c r="E54" s="71"/>
      <c r="F54" s="71"/>
      <c r="G54" s="71"/>
      <c r="H54" s="71"/>
      <c r="I54" s="71"/>
    </row>
    <row r="58" spans="2:9" ht="16.5" x14ac:dyDescent="0.3">
      <c r="B58" s="1"/>
      <c r="C58" s="1"/>
      <c r="D58" s="1"/>
      <c r="E58" s="1"/>
      <c r="F58" s="1"/>
      <c r="G58" s="1"/>
      <c r="H58" s="1"/>
      <c r="I58" s="1"/>
    </row>
    <row r="59" spans="2:9" ht="21" customHeight="1" x14ac:dyDescent="0.25">
      <c r="B59" s="10" t="s">
        <v>1</v>
      </c>
      <c r="C59" s="10" t="s">
        <v>2</v>
      </c>
      <c r="D59" s="10" t="s">
        <v>3</v>
      </c>
      <c r="E59" s="10" t="s">
        <v>12</v>
      </c>
      <c r="F59" s="10" t="s">
        <v>5</v>
      </c>
      <c r="G59" s="10" t="s">
        <v>12</v>
      </c>
      <c r="H59" s="10" t="s">
        <v>6</v>
      </c>
      <c r="I59" s="10" t="s">
        <v>12</v>
      </c>
    </row>
    <row r="60" spans="2:9" ht="6" customHeight="1" x14ac:dyDescent="0.3">
      <c r="B60" s="3"/>
      <c r="C60" s="3"/>
      <c r="D60" s="3"/>
      <c r="E60" s="3"/>
      <c r="F60" s="3"/>
      <c r="G60" s="3"/>
      <c r="H60" s="3"/>
      <c r="I60" s="3"/>
    </row>
    <row r="61" spans="2:9" ht="18" customHeight="1" x14ac:dyDescent="0.25">
      <c r="B61" s="13" t="s">
        <v>7</v>
      </c>
      <c r="C61" s="14">
        <f>SUM(C62:C65)</f>
        <v>814200454820</v>
      </c>
      <c r="D61" s="14">
        <f>+D62+D63+D64+D65</f>
        <v>566217767005.29993</v>
      </c>
      <c r="E61" s="15">
        <f>+D61/C61</f>
        <v>0.69542796697464015</v>
      </c>
      <c r="F61" s="14">
        <f>+F62+F63+F64+F65</f>
        <v>399592614184.17999</v>
      </c>
      <c r="G61" s="15">
        <f>+F61/C61</f>
        <v>0.49077915864407157</v>
      </c>
      <c r="H61" s="14">
        <f>+H62+H63+H64+H65</f>
        <v>396999922968.62</v>
      </c>
      <c r="I61" s="15">
        <f>+H61/C61</f>
        <v>0.48759481847303449</v>
      </c>
    </row>
    <row r="62" spans="2:9" ht="18" customHeight="1" x14ac:dyDescent="0.3">
      <c r="B62" s="19" t="s">
        <v>8</v>
      </c>
      <c r="C62" s="20">
        <v>208193448028</v>
      </c>
      <c r="D62" s="20">
        <v>201540306661.64999</v>
      </c>
      <c r="E62" s="21">
        <v>0.9680434642426633</v>
      </c>
      <c r="F62" s="20">
        <v>201540306661.64999</v>
      </c>
      <c r="G62" s="21">
        <v>0.9680434642426633</v>
      </c>
      <c r="H62" s="20">
        <v>201540306661.64999</v>
      </c>
      <c r="I62" s="22">
        <v>0.9680434642426633</v>
      </c>
    </row>
    <row r="63" spans="2:9" ht="18" customHeight="1" x14ac:dyDescent="0.3">
      <c r="B63" s="23" t="s">
        <v>13</v>
      </c>
      <c r="C63" s="24">
        <v>157792363357</v>
      </c>
      <c r="D63" s="24">
        <v>137578759034.01001</v>
      </c>
      <c r="E63" s="25">
        <v>0.87189744869175079</v>
      </c>
      <c r="F63" s="24">
        <v>111100394790.89</v>
      </c>
      <c r="G63" s="25">
        <v>0.70409234279309851</v>
      </c>
      <c r="H63" s="24">
        <v>108924270266.33</v>
      </c>
      <c r="I63" s="26">
        <v>0.69030127915564865</v>
      </c>
    </row>
    <row r="64" spans="2:9" ht="18" customHeight="1" x14ac:dyDescent="0.3">
      <c r="B64" s="23" t="s">
        <v>14</v>
      </c>
      <c r="C64" s="24">
        <v>443485251972</v>
      </c>
      <c r="D64" s="24">
        <v>222462051571.56</v>
      </c>
      <c r="E64" s="25">
        <v>0.5016222085906149</v>
      </c>
      <c r="F64" s="24">
        <v>82315262993.559998</v>
      </c>
      <c r="G64" s="25">
        <v>0.18560992192533401</v>
      </c>
      <c r="H64" s="24">
        <v>81903066936.559998</v>
      </c>
      <c r="I64" s="26">
        <v>0.18468047488021327</v>
      </c>
    </row>
    <row r="65" spans="2:9" ht="30" customHeight="1" x14ac:dyDescent="0.25">
      <c r="B65" s="30" t="s">
        <v>15</v>
      </c>
      <c r="C65" s="34">
        <v>4729391463</v>
      </c>
      <c r="D65" s="34">
        <v>4636649738.0799999</v>
      </c>
      <c r="E65" s="37">
        <v>0.9803903471206481</v>
      </c>
      <c r="F65" s="34">
        <v>4636649738.0799999</v>
      </c>
      <c r="G65" s="37">
        <v>0.9803903471206481</v>
      </c>
      <c r="H65" s="34">
        <v>4632279104.0799999</v>
      </c>
      <c r="I65" s="38">
        <v>0.97946620412377561</v>
      </c>
    </row>
    <row r="66" spans="2:9" ht="30" customHeight="1" x14ac:dyDescent="0.25">
      <c r="B66" s="41" t="s">
        <v>233</v>
      </c>
      <c r="C66" s="42">
        <v>11253600799</v>
      </c>
      <c r="D66" s="42">
        <v>11253600799</v>
      </c>
      <c r="E66" s="45">
        <v>1</v>
      </c>
      <c r="F66" s="42">
        <v>11253600799</v>
      </c>
      <c r="G66" s="46">
        <v>1</v>
      </c>
      <c r="H66" s="42">
        <v>11253600799</v>
      </c>
      <c r="I66" s="47">
        <v>1</v>
      </c>
    </row>
    <row r="67" spans="2:9" ht="18" customHeight="1" x14ac:dyDescent="0.25">
      <c r="B67" s="13" t="s">
        <v>10</v>
      </c>
      <c r="C67" s="14">
        <v>168485977825</v>
      </c>
      <c r="D67" s="14">
        <v>124422454670.92</v>
      </c>
      <c r="E67" s="15">
        <v>0.73847364793854176</v>
      </c>
      <c r="F67" s="14">
        <v>91453937030.309998</v>
      </c>
      <c r="G67" s="15">
        <v>0.54279850591068024</v>
      </c>
      <c r="H67" s="14">
        <v>90692118748.110001</v>
      </c>
      <c r="I67" s="15">
        <v>0.53827695288867583</v>
      </c>
    </row>
    <row r="68" spans="2:9" ht="6" customHeight="1" x14ac:dyDescent="0.3">
      <c r="B68" s="3"/>
      <c r="C68" s="3"/>
      <c r="D68" s="3"/>
      <c r="E68" s="5"/>
      <c r="F68" s="3"/>
      <c r="G68" s="5"/>
      <c r="H68" s="3"/>
      <c r="I68" s="5"/>
    </row>
    <row r="69" spans="2:9" ht="18" customHeight="1" x14ac:dyDescent="0.25">
      <c r="B69" s="16" t="s">
        <v>11</v>
      </c>
      <c r="C69" s="17">
        <f>+C67+C61+C66</f>
        <v>993940033444</v>
      </c>
      <c r="D69" s="17">
        <f>+D67+D61+D66</f>
        <v>701893822475.21997</v>
      </c>
      <c r="E69" s="18">
        <f>+D69/C69</f>
        <v>0.70617320850148213</v>
      </c>
      <c r="F69" s="17">
        <f>+F67+F61+F66</f>
        <v>502300152013.48999</v>
      </c>
      <c r="G69" s="18">
        <f>+F69/C69</f>
        <v>0.50536263266609871</v>
      </c>
      <c r="H69" s="17">
        <f>+H67+H61+H66</f>
        <v>498945642515.72998</v>
      </c>
      <c r="I69" s="18">
        <f>+H69/C69</f>
        <v>0.50198767101359676</v>
      </c>
    </row>
    <row r="73" spans="2:9" hidden="1" x14ac:dyDescent="0.25"/>
    <row r="77" spans="2:9" ht="24" x14ac:dyDescent="0.35">
      <c r="B77" s="6"/>
      <c r="C77" s="6"/>
      <c r="D77" s="71" t="s">
        <v>238</v>
      </c>
      <c r="E77" s="71"/>
      <c r="F77" s="71"/>
      <c r="G77" s="71"/>
      <c r="H77" s="71"/>
      <c r="I77" s="71"/>
    </row>
    <row r="81" spans="2:9" ht="18" customHeight="1" x14ac:dyDescent="0.25">
      <c r="B81" s="7" t="s">
        <v>1</v>
      </c>
      <c r="C81" s="7" t="s">
        <v>2</v>
      </c>
      <c r="D81" s="7" t="s">
        <v>3</v>
      </c>
      <c r="E81" s="7" t="s">
        <v>4</v>
      </c>
      <c r="F81" s="7" t="s">
        <v>5</v>
      </c>
      <c r="G81" s="7" t="s">
        <v>4</v>
      </c>
      <c r="H81" s="7" t="s">
        <v>6</v>
      </c>
      <c r="I81" s="7" t="s">
        <v>4</v>
      </c>
    </row>
    <row r="82" spans="2:9" ht="6" customHeight="1" x14ac:dyDescent="0.3">
      <c r="B82" s="8"/>
      <c r="C82" s="8"/>
      <c r="D82" s="8"/>
      <c r="E82" s="8"/>
      <c r="F82" s="8"/>
      <c r="G82" s="8"/>
      <c r="H82" s="8"/>
      <c r="I82" s="8"/>
    </row>
    <row r="83" spans="2:9" ht="18" customHeight="1" x14ac:dyDescent="0.25">
      <c r="B83" s="13" t="s">
        <v>7</v>
      </c>
      <c r="C83" s="14">
        <f>SUM(C84:C88)</f>
        <v>1653330748488</v>
      </c>
      <c r="D83" s="14">
        <f>+D84+D85+D86+D87+D88</f>
        <v>1619232939931.2539</v>
      </c>
      <c r="E83" s="15">
        <f t="shared" ref="E83:E90" si="7">+D83/C83</f>
        <v>0.97937629322630748</v>
      </c>
      <c r="F83" s="14">
        <f>+F84+F85+F86+F87+F88</f>
        <v>1580488907099.47</v>
      </c>
      <c r="G83" s="15">
        <f t="shared" ref="G83:G90" si="8">+F83/C83</f>
        <v>0.95594236576368929</v>
      </c>
      <c r="H83" s="14">
        <f>+H84+H85+H86+H87+H88</f>
        <v>1579764770610.0398</v>
      </c>
      <c r="I83" s="15">
        <f t="shared" ref="I83:I90" si="9">+H83/C83</f>
        <v>0.95550437929903764</v>
      </c>
    </row>
    <row r="84" spans="2:9" ht="18" customHeight="1" x14ac:dyDescent="0.3">
      <c r="B84" s="19" t="s">
        <v>8</v>
      </c>
      <c r="C84" s="20">
        <v>1212056700000</v>
      </c>
      <c r="D84" s="20">
        <v>1192732205579.5239</v>
      </c>
      <c r="E84" s="21">
        <v>0.98405644354717392</v>
      </c>
      <c r="F84" s="20">
        <v>1192579338630.52</v>
      </c>
      <c r="G84" s="21">
        <v>0.98393032160172045</v>
      </c>
      <c r="H84" s="20">
        <v>1192576785814.52</v>
      </c>
      <c r="I84" s="22">
        <v>0.98392821541642406</v>
      </c>
    </row>
    <row r="85" spans="2:9" ht="18" customHeight="1" x14ac:dyDescent="0.3">
      <c r="B85" s="23" t="s">
        <v>13</v>
      </c>
      <c r="C85" s="24">
        <v>229053400000</v>
      </c>
      <c r="D85" s="24">
        <v>223663022045.75</v>
      </c>
      <c r="E85" s="25">
        <v>0.97646671931414242</v>
      </c>
      <c r="F85" s="24">
        <v>190678683030.41998</v>
      </c>
      <c r="G85" s="25">
        <v>0.832463884100476</v>
      </c>
      <c r="H85" s="24">
        <v>190494612401.87997</v>
      </c>
      <c r="I85" s="26">
        <v>0.83166026962219275</v>
      </c>
    </row>
    <row r="86" spans="2:9" ht="18" customHeight="1" x14ac:dyDescent="0.25">
      <c r="B86" s="23" t="s">
        <v>14</v>
      </c>
      <c r="C86" s="34">
        <v>98541748488</v>
      </c>
      <c r="D86" s="34">
        <v>97220087114.849991</v>
      </c>
      <c r="E86" s="37">
        <v>0.98658780269855928</v>
      </c>
      <c r="F86" s="34">
        <v>93642905671.459991</v>
      </c>
      <c r="G86" s="37">
        <v>0.95028662580371637</v>
      </c>
      <c r="H86" s="34">
        <v>93638011364.459991</v>
      </c>
      <c r="I86" s="38">
        <v>0.95023695845890976</v>
      </c>
    </row>
    <row r="87" spans="2:9" ht="37.5" customHeight="1" x14ac:dyDescent="0.25">
      <c r="B87" s="27" t="s">
        <v>9</v>
      </c>
      <c r="C87" s="34">
        <v>98781100000</v>
      </c>
      <c r="D87" s="34">
        <v>92124427373.649994</v>
      </c>
      <c r="E87" s="37">
        <v>0.93261187994110206</v>
      </c>
      <c r="F87" s="34">
        <v>90094781949.589996</v>
      </c>
      <c r="G87" s="37">
        <v>0.9120649795314083</v>
      </c>
      <c r="H87" s="34">
        <v>89562163211.699997</v>
      </c>
      <c r="I87" s="38">
        <v>0.90667307016929344</v>
      </c>
    </row>
    <row r="88" spans="2:9" ht="30" customHeight="1" x14ac:dyDescent="0.25">
      <c r="B88" s="30" t="s">
        <v>15</v>
      </c>
      <c r="C88" s="34">
        <v>14897800000</v>
      </c>
      <c r="D88" s="34">
        <v>13493197817.48</v>
      </c>
      <c r="E88" s="37">
        <v>0.9057174762367598</v>
      </c>
      <c r="F88" s="34">
        <v>13493197817.48</v>
      </c>
      <c r="G88" s="37">
        <v>0.9057174762367598</v>
      </c>
      <c r="H88" s="34">
        <v>13493197817.48</v>
      </c>
      <c r="I88" s="38">
        <v>0.9057174762367598</v>
      </c>
    </row>
    <row r="89" spans="2:9" ht="30" customHeight="1" x14ac:dyDescent="0.25">
      <c r="B89" s="41" t="s">
        <v>233</v>
      </c>
      <c r="C89" s="42">
        <v>79608723458</v>
      </c>
      <c r="D89" s="42">
        <v>24528621802.029999</v>
      </c>
      <c r="E89" s="45">
        <v>0.30811474844174352</v>
      </c>
      <c r="F89" s="42">
        <v>24528621802.029999</v>
      </c>
      <c r="G89" s="45">
        <v>0.30811474844174352</v>
      </c>
      <c r="H89" s="42">
        <v>24528621802.029999</v>
      </c>
      <c r="I89" s="47">
        <v>0.30811474844174352</v>
      </c>
    </row>
    <row r="90" spans="2:9" ht="18" customHeight="1" x14ac:dyDescent="0.25">
      <c r="B90" s="13" t="s">
        <v>10</v>
      </c>
      <c r="C90" s="14">
        <v>3000000000</v>
      </c>
      <c r="D90" s="14">
        <v>2995367843</v>
      </c>
      <c r="E90" s="15">
        <v>0.99845594766666668</v>
      </c>
      <c r="F90" s="14">
        <v>2953087643</v>
      </c>
      <c r="G90" s="15">
        <v>0.98436254766666664</v>
      </c>
      <c r="H90" s="14">
        <v>2953087643</v>
      </c>
      <c r="I90" s="15">
        <v>0.98436254766666664</v>
      </c>
    </row>
    <row r="91" spans="2:9" ht="6" customHeight="1" x14ac:dyDescent="0.3">
      <c r="B91" s="3"/>
      <c r="C91" s="3"/>
      <c r="D91" s="3"/>
      <c r="E91" s="5"/>
      <c r="F91" s="3"/>
      <c r="G91" s="5"/>
      <c r="H91" s="3"/>
      <c r="I91" s="5"/>
    </row>
    <row r="92" spans="2:9" ht="18" customHeight="1" x14ac:dyDescent="0.25">
      <c r="B92" s="16" t="s">
        <v>11</v>
      </c>
      <c r="C92" s="17">
        <f>+C90+C83+C89</f>
        <v>1735939471946</v>
      </c>
      <c r="D92" s="17">
        <f>+D90+D83+D89</f>
        <v>1646756929576.2839</v>
      </c>
      <c r="E92" s="18">
        <f>+D92/C92</f>
        <v>0.94862577652564017</v>
      </c>
      <c r="F92" s="17">
        <f>+F90+F83+F89</f>
        <v>1607970616544.5</v>
      </c>
      <c r="G92" s="18">
        <f>+F92/C92</f>
        <v>0.92628265128504395</v>
      </c>
      <c r="H92" s="17">
        <f>+H90+H83+H89</f>
        <v>1607246480055.0698</v>
      </c>
      <c r="I92" s="18">
        <f>+H92/C92</f>
        <v>0.92586550742655538</v>
      </c>
    </row>
    <row r="93" spans="2:9" x14ac:dyDescent="0.25">
      <c r="D93" s="73"/>
    </row>
    <row r="95" spans="2:9" x14ac:dyDescent="0.25">
      <c r="H95" s="12"/>
    </row>
    <row r="101" spans="2:9" ht="24" x14ac:dyDescent="0.35">
      <c r="D101" s="71" t="s">
        <v>238</v>
      </c>
      <c r="E101" s="71"/>
      <c r="F101" s="71"/>
      <c r="G101" s="71"/>
      <c r="H101" s="71"/>
      <c r="I101" s="71"/>
    </row>
    <row r="105" spans="2:9" ht="16.5" x14ac:dyDescent="0.3">
      <c r="B105" s="1"/>
      <c r="C105" s="1"/>
      <c r="D105" s="1"/>
      <c r="E105" s="1"/>
      <c r="F105" s="1"/>
      <c r="G105" s="1"/>
      <c r="H105" s="1"/>
      <c r="I105" s="1"/>
    </row>
    <row r="106" spans="2:9" ht="23.25" customHeight="1" x14ac:dyDescent="0.25">
      <c r="B106" s="10" t="s">
        <v>1</v>
      </c>
      <c r="C106" s="7" t="s">
        <v>2</v>
      </c>
      <c r="D106" s="7" t="s">
        <v>3</v>
      </c>
      <c r="E106" s="7" t="s">
        <v>4</v>
      </c>
      <c r="F106" s="7" t="s">
        <v>5</v>
      </c>
      <c r="G106" s="7" t="s">
        <v>4</v>
      </c>
      <c r="H106" s="7" t="s">
        <v>6</v>
      </c>
      <c r="I106" s="7" t="s">
        <v>4</v>
      </c>
    </row>
    <row r="107" spans="2:9" ht="6" customHeight="1" x14ac:dyDescent="0.3">
      <c r="B107" s="3"/>
      <c r="C107" s="3"/>
      <c r="D107" s="3"/>
      <c r="E107" s="3"/>
      <c r="F107" s="3"/>
      <c r="G107" s="3"/>
      <c r="H107" s="3"/>
      <c r="I107" s="3"/>
    </row>
    <row r="108" spans="2:9" ht="18" customHeight="1" x14ac:dyDescent="0.25">
      <c r="B108" s="13" t="s">
        <v>7</v>
      </c>
      <c r="C108" s="14">
        <f>SUM(C109:C112)</f>
        <v>132081311160</v>
      </c>
      <c r="D108" s="14">
        <f>SUM(D109:D112)</f>
        <v>115926828317.25</v>
      </c>
      <c r="E108" s="15">
        <f t="shared" ref="E108:E113" si="10">+D108/C108</f>
        <v>0.87769289462018696</v>
      </c>
      <c r="F108" s="14">
        <f>SUM(F109:F112)</f>
        <v>114750563635</v>
      </c>
      <c r="G108" s="15">
        <f>+F108/C108</f>
        <v>0.86878728434179486</v>
      </c>
      <c r="H108" s="14">
        <f>SUM(H109:H112)</f>
        <v>114137527021.06</v>
      </c>
      <c r="I108" s="15">
        <f>+H108/C108</f>
        <v>0.86414592661634504</v>
      </c>
    </row>
    <row r="109" spans="2:9" ht="18" customHeight="1" x14ac:dyDescent="0.3">
      <c r="B109" s="19" t="s">
        <v>8</v>
      </c>
      <c r="C109" s="20">
        <v>44992753000</v>
      </c>
      <c r="D109" s="20">
        <v>43589400497</v>
      </c>
      <c r="E109" s="21">
        <v>0.96880936574385657</v>
      </c>
      <c r="F109" s="20">
        <v>43589400497</v>
      </c>
      <c r="G109" s="21">
        <v>0.96880936574385657</v>
      </c>
      <c r="H109" s="20">
        <v>43589400497</v>
      </c>
      <c r="I109" s="22">
        <v>0.96880936574385657</v>
      </c>
    </row>
    <row r="110" spans="2:9" ht="18" customHeight="1" x14ac:dyDescent="0.3">
      <c r="B110" s="23" t="s">
        <v>13</v>
      </c>
      <c r="C110" s="24">
        <v>18370100000</v>
      </c>
      <c r="D110" s="24">
        <v>13931079473.42</v>
      </c>
      <c r="E110" s="25">
        <v>0.75835621327156633</v>
      </c>
      <c r="F110" s="24">
        <v>13047334614.780001</v>
      </c>
      <c r="G110" s="25">
        <v>0.71024842623502327</v>
      </c>
      <c r="H110" s="24">
        <v>12550376076.34</v>
      </c>
      <c r="I110" s="26">
        <v>0.68319584957839097</v>
      </c>
    </row>
    <row r="111" spans="2:9" ht="18" customHeight="1" x14ac:dyDescent="0.3">
      <c r="B111" s="23" t="s">
        <v>14</v>
      </c>
      <c r="C111" s="24">
        <v>68444458160</v>
      </c>
      <c r="D111" s="24">
        <v>58168813036.830002</v>
      </c>
      <c r="E111" s="25">
        <v>0.84986885133710877</v>
      </c>
      <c r="F111" s="24">
        <v>57876293213.220001</v>
      </c>
      <c r="G111" s="25">
        <v>0.84559502360183492</v>
      </c>
      <c r="H111" s="24">
        <v>57760215137.720001</v>
      </c>
      <c r="I111" s="26">
        <v>0.84389907803340558</v>
      </c>
    </row>
    <row r="112" spans="2:9" ht="30" customHeight="1" x14ac:dyDescent="0.25">
      <c r="B112" s="30" t="s">
        <v>15</v>
      </c>
      <c r="C112" s="34">
        <v>274000000</v>
      </c>
      <c r="D112" s="34">
        <v>237535310</v>
      </c>
      <c r="E112" s="35">
        <v>0.86691718978102195</v>
      </c>
      <c r="F112" s="34">
        <v>237535310</v>
      </c>
      <c r="G112" s="35">
        <v>0.86691718978102195</v>
      </c>
      <c r="H112" s="34">
        <v>237535310</v>
      </c>
      <c r="I112" s="36">
        <v>0.86691718978102195</v>
      </c>
    </row>
    <row r="113" spans="2:9" ht="18" customHeight="1" x14ac:dyDescent="0.25">
      <c r="B113" s="13" t="s">
        <v>10</v>
      </c>
      <c r="C113" s="14">
        <v>15026550000</v>
      </c>
      <c r="D113" s="14">
        <v>13366391292.92</v>
      </c>
      <c r="E113" s="15">
        <v>0.8895183054606679</v>
      </c>
      <c r="F113" s="14">
        <v>13366391292.92</v>
      </c>
      <c r="G113" s="15">
        <v>0.8895183054606679</v>
      </c>
      <c r="H113" s="14">
        <v>11557469167.719999</v>
      </c>
      <c r="I113" s="15">
        <v>0.76913657278084457</v>
      </c>
    </row>
    <row r="114" spans="2:9" ht="6" customHeight="1" x14ac:dyDescent="0.3">
      <c r="B114" s="3"/>
      <c r="C114" s="3"/>
      <c r="D114" s="3"/>
      <c r="E114" s="5"/>
      <c r="F114" s="3"/>
      <c r="G114" s="5"/>
      <c r="H114" s="3"/>
      <c r="I114" s="5"/>
    </row>
    <row r="115" spans="2:9" ht="18" customHeight="1" x14ac:dyDescent="0.25">
      <c r="B115" s="16" t="s">
        <v>11</v>
      </c>
      <c r="C115" s="17">
        <f>+C108+C113</f>
        <v>147107861160</v>
      </c>
      <c r="D115" s="17">
        <f>+D108+D113</f>
        <v>129293219610.17</v>
      </c>
      <c r="E115" s="18">
        <f>+D115/C115</f>
        <v>0.87890081869619374</v>
      </c>
      <c r="F115" s="17">
        <f>+F108+F113</f>
        <v>128116954927.92</v>
      </c>
      <c r="G115" s="18">
        <f>+F115/C115</f>
        <v>0.87090488514801545</v>
      </c>
      <c r="H115" s="17">
        <f>+H108+H113</f>
        <v>125694996188.78</v>
      </c>
      <c r="I115" s="18">
        <f>+H115/C115</f>
        <v>0.85444105568273765</v>
      </c>
    </row>
    <row r="119" spans="2:9" ht="24" x14ac:dyDescent="0.35">
      <c r="D119" s="71" t="s">
        <v>238</v>
      </c>
      <c r="E119" s="71"/>
      <c r="F119" s="71"/>
      <c r="G119" s="71"/>
      <c r="H119" s="71"/>
      <c r="I119" s="71"/>
    </row>
    <row r="123" spans="2:9" ht="16.5" x14ac:dyDescent="0.3">
      <c r="B123" s="1"/>
      <c r="C123" s="1"/>
      <c r="D123" s="1"/>
      <c r="E123" s="1"/>
      <c r="F123" s="1"/>
      <c r="G123" s="1"/>
      <c r="H123" s="1"/>
      <c r="I123" s="1"/>
    </row>
    <row r="124" spans="2:9" ht="18" customHeight="1" x14ac:dyDescent="0.25">
      <c r="B124" s="10" t="s">
        <v>1</v>
      </c>
      <c r="C124" s="7" t="s">
        <v>2</v>
      </c>
      <c r="D124" s="7" t="s">
        <v>3</v>
      </c>
      <c r="E124" s="7" t="s">
        <v>4</v>
      </c>
      <c r="F124" s="7" t="s">
        <v>5</v>
      </c>
      <c r="G124" s="7" t="s">
        <v>4</v>
      </c>
      <c r="H124" s="7" t="s">
        <v>6</v>
      </c>
      <c r="I124" s="7" t="s">
        <v>4</v>
      </c>
    </row>
    <row r="125" spans="2:9" ht="6" customHeight="1" x14ac:dyDescent="0.3">
      <c r="B125" s="3"/>
      <c r="C125" s="3"/>
      <c r="D125" s="3"/>
      <c r="E125" s="3"/>
      <c r="F125" s="3"/>
      <c r="G125" s="3"/>
      <c r="H125" s="3"/>
      <c r="I125" s="3"/>
    </row>
    <row r="126" spans="2:9" ht="18" customHeight="1" x14ac:dyDescent="0.25">
      <c r="B126" s="13" t="s">
        <v>7</v>
      </c>
      <c r="C126" s="14">
        <f>SUM(C127:C130)</f>
        <v>1156857500000</v>
      </c>
      <c r="D126" s="14">
        <f>+D127+D128+D129+D130</f>
        <v>1142606496221.8601</v>
      </c>
      <c r="E126" s="15">
        <f t="shared" ref="E126" si="11">+D126/C126</f>
        <v>0.98768127986537679</v>
      </c>
      <c r="F126" s="14">
        <f>+F127+F128+F129+F130</f>
        <v>757296849881.18994</v>
      </c>
      <c r="G126" s="15">
        <f t="shared" ref="G126:G131" si="12">+F126/C126</f>
        <v>0.6546154992133344</v>
      </c>
      <c r="H126" s="14">
        <f>+H127+H128+H129+H130</f>
        <v>757228245958.18994</v>
      </c>
      <c r="I126" s="15">
        <f t="shared" ref="I126:I131" si="13">+H126/C126</f>
        <v>0.65455619724831271</v>
      </c>
    </row>
    <row r="127" spans="2:9" ht="18" customHeight="1" x14ac:dyDescent="0.3">
      <c r="B127" s="19" t="s">
        <v>8</v>
      </c>
      <c r="C127" s="20">
        <v>31574200000</v>
      </c>
      <c r="D127" s="20">
        <v>24323967829</v>
      </c>
      <c r="E127" s="21">
        <v>0.77037479426240407</v>
      </c>
      <c r="F127" s="20">
        <v>24293657924</v>
      </c>
      <c r="G127" s="21">
        <v>0.76941483629038898</v>
      </c>
      <c r="H127" s="20">
        <v>24293657924</v>
      </c>
      <c r="I127" s="22">
        <v>0.76941483629038898</v>
      </c>
    </row>
    <row r="128" spans="2:9" ht="18" customHeight="1" x14ac:dyDescent="0.3">
      <c r="B128" s="23" t="s">
        <v>13</v>
      </c>
      <c r="C128" s="20">
        <v>99372370950</v>
      </c>
      <c r="D128" s="20">
        <v>95469195251.970001</v>
      </c>
      <c r="E128" s="21">
        <v>0.96072172113117926</v>
      </c>
      <c r="F128" s="20">
        <v>73507287642.720001</v>
      </c>
      <c r="G128" s="21">
        <v>0.73971554608177537</v>
      </c>
      <c r="H128" s="20">
        <v>73438683719.720001</v>
      </c>
      <c r="I128" s="22">
        <v>0.73902517387525413</v>
      </c>
    </row>
    <row r="129" spans="2:9" ht="18" customHeight="1" x14ac:dyDescent="0.3">
      <c r="B129" s="23" t="s">
        <v>14</v>
      </c>
      <c r="C129" s="20">
        <v>1022529929050</v>
      </c>
      <c r="D129" s="20">
        <v>1020209728227.89</v>
      </c>
      <c r="E129" s="21">
        <v>0.99773092135868768</v>
      </c>
      <c r="F129" s="20">
        <v>656892339401.46997</v>
      </c>
      <c r="G129" s="21">
        <v>0.64241869185361422</v>
      </c>
      <c r="H129" s="20">
        <v>656892339401.46997</v>
      </c>
      <c r="I129" s="22">
        <v>0.64241869185361422</v>
      </c>
    </row>
    <row r="130" spans="2:9" ht="30" customHeight="1" x14ac:dyDescent="0.25">
      <c r="B130" s="30" t="s">
        <v>15</v>
      </c>
      <c r="C130" s="62">
        <v>3381000000</v>
      </c>
      <c r="D130" s="62">
        <v>2603604913</v>
      </c>
      <c r="E130" s="63">
        <v>0.77006948033126299</v>
      </c>
      <c r="F130" s="62">
        <v>2603564913</v>
      </c>
      <c r="G130" s="63">
        <v>0.77005764951197875</v>
      </c>
      <c r="H130" s="62">
        <v>2603564913</v>
      </c>
      <c r="I130" s="64">
        <v>0.77005764951197875</v>
      </c>
    </row>
    <row r="131" spans="2:9" ht="18" customHeight="1" x14ac:dyDescent="0.25">
      <c r="B131" s="13" t="s">
        <v>10</v>
      </c>
      <c r="C131" s="14">
        <v>290477231643</v>
      </c>
      <c r="D131" s="14">
        <v>257459214105.35999</v>
      </c>
      <c r="E131" s="15">
        <v>0.88633182246028996</v>
      </c>
      <c r="F131" s="14">
        <v>92409677713.509995</v>
      </c>
      <c r="G131" s="15">
        <v>0.31813053708485695</v>
      </c>
      <c r="H131" s="14">
        <v>92337481585.509995</v>
      </c>
      <c r="I131" s="15">
        <v>0.31788199392850819</v>
      </c>
    </row>
    <row r="132" spans="2:9" ht="8.25" customHeight="1" x14ac:dyDescent="0.25">
      <c r="B132" s="31"/>
      <c r="C132" s="32"/>
      <c r="D132" s="32"/>
      <c r="E132" s="33"/>
      <c r="F132" s="32"/>
      <c r="G132" s="33"/>
      <c r="H132" s="32"/>
      <c r="I132" s="33"/>
    </row>
    <row r="133" spans="2:9" ht="18.75" customHeight="1" x14ac:dyDescent="0.25">
      <c r="B133" s="16" t="s">
        <v>11</v>
      </c>
      <c r="C133" s="17">
        <f>+C126+C131</f>
        <v>1447334731643</v>
      </c>
      <c r="D133" s="17">
        <f>+D126+D131</f>
        <v>1400065710327.2202</v>
      </c>
      <c r="E133" s="18">
        <f>+D133/C133</f>
        <v>0.96734064326493396</v>
      </c>
      <c r="F133" s="17">
        <f>+F126+F131</f>
        <v>849706527594.69995</v>
      </c>
      <c r="G133" s="18">
        <f>+F133/C133</f>
        <v>0.58708362966604244</v>
      </c>
      <c r="H133" s="17">
        <f>+H126+H131</f>
        <v>849565727543.69995</v>
      </c>
      <c r="I133" s="18">
        <f>+H133/C133</f>
        <v>0.58698634736643218</v>
      </c>
    </row>
  </sheetData>
  <mergeCells count="7">
    <mergeCell ref="D119:I119"/>
    <mergeCell ref="D8:I8"/>
    <mergeCell ref="B12:I12"/>
    <mergeCell ref="D32:I32"/>
    <mergeCell ref="D54:I54"/>
    <mergeCell ref="D77:I77"/>
    <mergeCell ref="D101:I10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45BE-3867-490D-9BB4-93D821B7EAC1}">
  <dimension ref="B6:I130"/>
  <sheetViews>
    <sheetView showGridLines="0" topLeftCell="A17" zoomScale="83" zoomScaleNormal="83" zoomScaleSheetLayoutView="84" workbookViewId="0">
      <selection activeCell="D28" sqref="D28"/>
    </sheetView>
  </sheetViews>
  <sheetFormatPr baseColWidth="10" defaultColWidth="11.42578125" defaultRowHeight="15" x14ac:dyDescent="0.25"/>
  <cols>
    <col min="1" max="1" width="2.28515625" customWidth="1"/>
    <col min="2" max="2" width="44.140625" customWidth="1"/>
    <col min="3" max="3" width="30.28515625" customWidth="1"/>
    <col min="4" max="4" width="30.140625" customWidth="1"/>
    <col min="5" max="5" width="15.7109375" customWidth="1"/>
    <col min="6" max="6" width="30.42578125" customWidth="1"/>
    <col min="7" max="7" width="15.7109375" customWidth="1"/>
    <col min="8" max="8" width="29.140625" customWidth="1"/>
    <col min="9" max="9" width="15.7109375" customWidth="1"/>
    <col min="10" max="10" width="2.42578125" customWidth="1"/>
  </cols>
  <sheetData>
    <row r="6" spans="2:9" ht="24" x14ac:dyDescent="0.35">
      <c r="D6" s="71" t="s">
        <v>239</v>
      </c>
      <c r="E6" s="71"/>
      <c r="F6" s="71"/>
      <c r="G6" s="71"/>
      <c r="H6" s="71"/>
      <c r="I6" s="71"/>
    </row>
    <row r="10" spans="2:9" s="11" customFormat="1" ht="27.75" customHeight="1" x14ac:dyDescent="0.35">
      <c r="B10" s="72" t="s">
        <v>0</v>
      </c>
      <c r="C10" s="72"/>
      <c r="D10" s="72"/>
      <c r="E10" s="72"/>
      <c r="F10" s="72"/>
      <c r="G10" s="72"/>
      <c r="H10" s="72"/>
      <c r="I10" s="72"/>
    </row>
    <row r="11" spans="2:9" ht="6" customHeight="1" x14ac:dyDescent="0.3">
      <c r="B11" s="1"/>
      <c r="C11" s="1"/>
      <c r="D11" s="1"/>
      <c r="E11" s="1"/>
      <c r="F11" s="1"/>
      <c r="G11" s="1"/>
      <c r="H11" s="1"/>
      <c r="I11" s="1"/>
    </row>
    <row r="12" spans="2:9" s="2" customFormat="1" ht="18" customHeight="1" x14ac:dyDescent="0.25"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4</v>
      </c>
      <c r="H12" s="7" t="s">
        <v>6</v>
      </c>
      <c r="I12" s="7" t="s">
        <v>4</v>
      </c>
    </row>
    <row r="13" spans="2:9" ht="6" customHeight="1" x14ac:dyDescent="0.3">
      <c r="B13" s="3"/>
      <c r="C13" s="3"/>
      <c r="D13" s="3"/>
      <c r="E13" s="3"/>
      <c r="F13" s="3"/>
      <c r="G13" s="3"/>
      <c r="H13" s="3"/>
      <c r="I13" s="3"/>
    </row>
    <row r="14" spans="2:9" s="4" customFormat="1" ht="18" x14ac:dyDescent="0.25">
      <c r="B14" s="13" t="s">
        <v>7</v>
      </c>
      <c r="C14" s="55">
        <f>+C15+C16+C17+C18+C19</f>
        <v>4187430084892</v>
      </c>
      <c r="D14" s="55">
        <f>+D15+D16+D17+D18+D19</f>
        <v>3923759753721.77</v>
      </c>
      <c r="E14" s="15">
        <f>+D14/C14</f>
        <v>0.93703289945746515</v>
      </c>
      <c r="F14" s="48">
        <f>+F15+F16+F17+F18+F19</f>
        <v>3533568227301.5103</v>
      </c>
      <c r="G14" s="15">
        <f>+F14/C14</f>
        <v>0.84385127767277013</v>
      </c>
      <c r="H14" s="48">
        <f>+H15+H16+H17+H18+H19</f>
        <v>3524343475247.9497</v>
      </c>
      <c r="I14" s="15">
        <f>+H14/C14</f>
        <v>0.84164831502824911</v>
      </c>
    </row>
    <row r="15" spans="2:9" ht="18" customHeight="1" x14ac:dyDescent="0.3">
      <c r="B15" s="19" t="s">
        <v>8</v>
      </c>
      <c r="C15" s="74">
        <f t="shared" ref="C15:D17" si="0">+C37+C60+C82+C104+C124</f>
        <v>1744087990103</v>
      </c>
      <c r="D15" s="56">
        <f>+D37+D60+D82+D104+D124</f>
        <v>1704522572496.71</v>
      </c>
      <c r="E15" s="21">
        <f>+D15/C15</f>
        <v>0.97731455188568017</v>
      </c>
      <c r="F15" s="49">
        <f>+F37+F60+F82+F104+F124</f>
        <v>1704326896749.3101</v>
      </c>
      <c r="G15" s="21">
        <f t="shared" ref="G15:G19" si="1">+F15/C15</f>
        <v>0.97720235814975032</v>
      </c>
      <c r="H15" s="49">
        <f>+H37+H60+H82+H104+H124</f>
        <v>1704249860711.0801</v>
      </c>
      <c r="I15" s="22">
        <f t="shared" ref="I15:I19" si="2">+H15/C15</f>
        <v>0.97715818833798218</v>
      </c>
    </row>
    <row r="16" spans="2:9" ht="18" customHeight="1" x14ac:dyDescent="0.3">
      <c r="B16" s="23" t="s">
        <v>13</v>
      </c>
      <c r="C16" s="75">
        <f t="shared" si="0"/>
        <v>578445215665</v>
      </c>
      <c r="D16" s="57">
        <f>+D38+D61+D83+D105+D125</f>
        <v>560408764723.55005</v>
      </c>
      <c r="E16" s="25">
        <f t="shared" ref="E16:E17" si="3">+D16/C16</f>
        <v>0.96881908527722083</v>
      </c>
      <c r="F16" s="50">
        <f>+F38+F61+F83+F105+F125</f>
        <v>457045610445</v>
      </c>
      <c r="G16" s="25">
        <f t="shared" si="1"/>
        <v>0.79012773909723677</v>
      </c>
      <c r="H16" s="50">
        <f>+H38+H61+H83+H105+H125</f>
        <v>448682951542.10999</v>
      </c>
      <c r="I16" s="26">
        <f>+H16/C16</f>
        <v>0.77567060698442991</v>
      </c>
    </row>
    <row r="17" spans="2:9" ht="18" customHeight="1" x14ac:dyDescent="0.3">
      <c r="B17" s="23" t="s">
        <v>14</v>
      </c>
      <c r="C17" s="75">
        <f t="shared" si="0"/>
        <v>1742930912660</v>
      </c>
      <c r="D17" s="57">
        <f t="shared" si="0"/>
        <v>1538883972485.9402</v>
      </c>
      <c r="E17" s="25">
        <f t="shared" si="3"/>
        <v>0.88292884204879329</v>
      </c>
      <c r="F17" s="50">
        <f>+F39+F62+F84+F106+F126</f>
        <v>1253322327739.9102</v>
      </c>
      <c r="G17" s="25">
        <f t="shared" si="1"/>
        <v>0.71908893154412734</v>
      </c>
      <c r="H17" s="50">
        <f>+H39+H62+H84+H106+H126</f>
        <v>1252749548381.0701</v>
      </c>
      <c r="I17" s="26">
        <f t="shared" si="2"/>
        <v>0.71876030155961124</v>
      </c>
    </row>
    <row r="18" spans="2:9" ht="36" customHeight="1" x14ac:dyDescent="0.3">
      <c r="B18" s="27" t="s">
        <v>9</v>
      </c>
      <c r="C18" s="75">
        <f>+C85</f>
        <v>96251351000</v>
      </c>
      <c r="D18" s="57">
        <f>+D85</f>
        <v>94816610515.149994</v>
      </c>
      <c r="E18" s="28">
        <f>+D18/C18</f>
        <v>0.98509381458084666</v>
      </c>
      <c r="F18" s="50">
        <f>+F85</f>
        <v>93811130352.869995</v>
      </c>
      <c r="G18" s="28">
        <f t="shared" si="1"/>
        <v>0.97464741406975153</v>
      </c>
      <c r="H18" s="50">
        <f>+H85</f>
        <v>93612936599.270004</v>
      </c>
      <c r="I18" s="29">
        <f t="shared" si="2"/>
        <v>0.97258828709084821</v>
      </c>
    </row>
    <row r="19" spans="2:9" ht="36.75" customHeight="1" x14ac:dyDescent="0.25">
      <c r="B19" s="27" t="s">
        <v>15</v>
      </c>
      <c r="C19" s="76">
        <f>+C40+C63+C86+C107+C127</f>
        <v>25714615464</v>
      </c>
      <c r="D19" s="58">
        <f>+D40+D63+D86+D107+D127</f>
        <v>25127833500.419998</v>
      </c>
      <c r="E19" s="35">
        <f>+D19/C19</f>
        <v>0.97718099403813807</v>
      </c>
      <c r="F19" s="51">
        <f>+F40+F63+F86+F107+F127</f>
        <v>25062262014.419998</v>
      </c>
      <c r="G19" s="35">
        <f t="shared" si="1"/>
        <v>0.97463102450459405</v>
      </c>
      <c r="H19" s="51">
        <f>+H40+H63+H86+H107+H127</f>
        <v>25048178014.419998</v>
      </c>
      <c r="I19" s="36">
        <f t="shared" si="2"/>
        <v>0.97408332041702117</v>
      </c>
    </row>
    <row r="20" spans="2:9" ht="30" customHeight="1" x14ac:dyDescent="0.25">
      <c r="B20" s="41" t="s">
        <v>233</v>
      </c>
      <c r="C20" s="42">
        <f>+C41+C87+C64</f>
        <v>0</v>
      </c>
      <c r="D20" s="42">
        <f>+D41+D87+D64</f>
        <v>0</v>
      </c>
      <c r="E20" s="45">
        <v>0</v>
      </c>
      <c r="F20" s="42">
        <f>+F41+F87+F64</f>
        <v>0</v>
      </c>
      <c r="G20" s="46">
        <v>0</v>
      </c>
      <c r="H20" s="42">
        <f>+H41+H87+H64</f>
        <v>0</v>
      </c>
      <c r="I20" s="47">
        <v>0</v>
      </c>
    </row>
    <row r="21" spans="2:9" s="4" customFormat="1" ht="18" x14ac:dyDescent="0.25">
      <c r="B21" s="13" t="s">
        <v>10</v>
      </c>
      <c r="C21" s="55">
        <f>+C42+C65+C88+C108+C128</f>
        <v>730950388311</v>
      </c>
      <c r="D21" s="55">
        <f>+D42+D65+D88+D108+D128</f>
        <v>701119490299.10999</v>
      </c>
      <c r="E21" s="15">
        <f>+D21/C21</f>
        <v>0.95918888820783033</v>
      </c>
      <c r="F21" s="48">
        <f>+F42+F65+F88+F108+F128</f>
        <v>290423091392.03998</v>
      </c>
      <c r="G21" s="15">
        <f>+F21/C21</f>
        <v>0.39732257624640954</v>
      </c>
      <c r="H21" s="48">
        <f>+H42+H65+H88+H108+H128</f>
        <v>265592162319.89996</v>
      </c>
      <c r="I21" s="15">
        <f>+H21/C21</f>
        <v>0.36335183148831923</v>
      </c>
    </row>
    <row r="22" spans="2:9" ht="6" customHeight="1" x14ac:dyDescent="0.3">
      <c r="B22" s="3"/>
      <c r="C22" s="60"/>
      <c r="D22" s="60"/>
      <c r="E22" s="5"/>
      <c r="F22" s="53"/>
      <c r="G22" s="5"/>
      <c r="H22" s="53"/>
      <c r="I22" s="5"/>
    </row>
    <row r="23" spans="2:9" s="4" customFormat="1" ht="18" x14ac:dyDescent="0.25">
      <c r="B23" s="16" t="s">
        <v>11</v>
      </c>
      <c r="C23" s="61">
        <f>+C21+C14+C20</f>
        <v>4918380473203</v>
      </c>
      <c r="D23" s="61">
        <f>+D21+D14+D20</f>
        <v>4624879244020.8799</v>
      </c>
      <c r="E23" s="18">
        <f>+D23/C23</f>
        <v>0.94032563548484827</v>
      </c>
      <c r="F23" s="54">
        <f>+F44+F67+F90+F110+F130</f>
        <v>3823991318693.5508</v>
      </c>
      <c r="G23" s="18">
        <f>+F23/C23</f>
        <v>0.77748993586973369</v>
      </c>
      <c r="H23" s="54">
        <f>+H21+H14+H20</f>
        <v>3789935637567.8496</v>
      </c>
      <c r="I23" s="18">
        <f>+H23/C23</f>
        <v>0.77056577021983164</v>
      </c>
    </row>
    <row r="25" spans="2:9" x14ac:dyDescent="0.25">
      <c r="C25" s="12"/>
      <c r="D25" s="12"/>
      <c r="E25" s="12"/>
      <c r="F25" s="12"/>
      <c r="G25" s="12"/>
      <c r="H25" s="12"/>
      <c r="I25" s="12"/>
    </row>
    <row r="26" spans="2:9" x14ac:dyDescent="0.25">
      <c r="C26" s="12"/>
      <c r="D26" s="12"/>
      <c r="E26" s="12"/>
      <c r="F26" s="12"/>
      <c r="G26" s="12"/>
      <c r="H26" s="12"/>
      <c r="I26" s="12"/>
    </row>
    <row r="30" spans="2:9" ht="24" x14ac:dyDescent="0.35">
      <c r="B30" s="6"/>
      <c r="C30" s="6"/>
      <c r="D30" s="71" t="s">
        <v>239</v>
      </c>
      <c r="E30" s="71"/>
      <c r="F30" s="71"/>
      <c r="G30" s="71"/>
      <c r="H30" s="71"/>
      <c r="I30" s="71"/>
    </row>
    <row r="34" spans="2:9" ht="18" customHeight="1" x14ac:dyDescent="0.25">
      <c r="B34" s="7" t="s">
        <v>1</v>
      </c>
      <c r="C34" s="7" t="s">
        <v>2</v>
      </c>
      <c r="D34" s="7" t="s">
        <v>3</v>
      </c>
      <c r="E34" s="7" t="s">
        <v>4</v>
      </c>
      <c r="F34" s="7" t="s">
        <v>5</v>
      </c>
      <c r="G34" s="7" t="s">
        <v>4</v>
      </c>
      <c r="H34" s="7" t="s">
        <v>6</v>
      </c>
      <c r="I34" s="7" t="s">
        <v>4</v>
      </c>
    </row>
    <row r="35" spans="2:9" ht="6" customHeight="1" x14ac:dyDescent="0.3">
      <c r="B35" s="8"/>
      <c r="C35" s="8"/>
      <c r="D35" s="8"/>
      <c r="E35" s="8"/>
      <c r="F35" s="8"/>
      <c r="G35" s="8"/>
      <c r="H35" s="8"/>
      <c r="I35" s="8"/>
    </row>
    <row r="36" spans="2:9" ht="18" customHeight="1" x14ac:dyDescent="0.25">
      <c r="B36" s="13" t="s">
        <v>7</v>
      </c>
      <c r="C36" s="14">
        <f>SUM(C37:C40)</f>
        <v>125435094802</v>
      </c>
      <c r="D36" s="14">
        <f>SUM(D37:D41)</f>
        <v>120919638740.5</v>
      </c>
      <c r="E36" s="15">
        <f t="shared" ref="E36" si="4">+D36/C36</f>
        <v>0.96400165305708363</v>
      </c>
      <c r="F36" s="14">
        <f>SUM(F37:F40)</f>
        <v>117912397552.01999</v>
      </c>
      <c r="G36" s="15">
        <f t="shared" ref="G36" si="5">+F36/C36</f>
        <v>0.94002717292274041</v>
      </c>
      <c r="H36" s="14">
        <f>SUM(H37:H40)</f>
        <v>116957749947.86</v>
      </c>
      <c r="I36" s="15">
        <f t="shared" ref="I36" si="6">+H36/C36</f>
        <v>0.93241648306224401</v>
      </c>
    </row>
    <row r="37" spans="2:9" ht="18" customHeight="1" x14ac:dyDescent="0.3">
      <c r="B37" s="19" t="s">
        <v>8</v>
      </c>
      <c r="C37" s="20">
        <v>46721562833</v>
      </c>
      <c r="D37" s="20">
        <v>44585629442</v>
      </c>
      <c r="E37" s="21">
        <v>0.95428377687975441</v>
      </c>
      <c r="F37" s="20">
        <v>44585629442</v>
      </c>
      <c r="G37" s="21">
        <v>0.95428377687975441</v>
      </c>
      <c r="H37" s="20">
        <v>44565771863</v>
      </c>
      <c r="I37" s="22">
        <v>0.95385875730001612</v>
      </c>
    </row>
    <row r="38" spans="2:9" ht="18" customHeight="1" x14ac:dyDescent="0.3">
      <c r="B38" s="23" t="s">
        <v>13</v>
      </c>
      <c r="C38" s="24">
        <v>31247155446</v>
      </c>
      <c r="D38" s="24">
        <v>30275535240.439999</v>
      </c>
      <c r="E38" s="25">
        <v>0.9689053230064697</v>
      </c>
      <c r="F38" s="24">
        <v>28985337688.899998</v>
      </c>
      <c r="G38" s="25">
        <v>0.92761524289758857</v>
      </c>
      <c r="H38" s="24">
        <v>28443870841.91</v>
      </c>
      <c r="I38" s="26">
        <v>0.91028672645308417</v>
      </c>
    </row>
    <row r="39" spans="2:9" ht="18" customHeight="1" x14ac:dyDescent="0.3">
      <c r="B39" s="23" t="s">
        <v>14</v>
      </c>
      <c r="C39" s="24">
        <v>46906474523</v>
      </c>
      <c r="D39" s="24">
        <v>45618389494.059998</v>
      </c>
      <c r="E39" s="25">
        <v>0.97253929138698314</v>
      </c>
      <c r="F39" s="24">
        <v>43901345857.119995</v>
      </c>
      <c r="G39" s="25">
        <v>0.93593360625713884</v>
      </c>
      <c r="H39" s="24">
        <v>43508022678.949997</v>
      </c>
      <c r="I39" s="26">
        <v>0.92754834212953663</v>
      </c>
    </row>
    <row r="40" spans="2:9" ht="30" customHeight="1" x14ac:dyDescent="0.25">
      <c r="B40" s="30" t="s">
        <v>15</v>
      </c>
      <c r="C40" s="34">
        <v>559902000</v>
      </c>
      <c r="D40" s="34">
        <v>440084564</v>
      </c>
      <c r="E40" s="37">
        <v>0.78600284335472992</v>
      </c>
      <c r="F40" s="34">
        <v>440084564</v>
      </c>
      <c r="G40" s="39">
        <v>0.78600284335472992</v>
      </c>
      <c r="H40" s="34">
        <v>440084564</v>
      </c>
      <c r="I40" s="38">
        <v>0.78600284335472992</v>
      </c>
    </row>
    <row r="41" spans="2:9" ht="30" customHeight="1" x14ac:dyDescent="0.25">
      <c r="B41" s="41" t="s">
        <v>233</v>
      </c>
      <c r="C41" s="42">
        <v>0</v>
      </c>
      <c r="D41" s="42">
        <v>0</v>
      </c>
      <c r="E41" s="45">
        <v>0</v>
      </c>
      <c r="F41" s="42">
        <v>0</v>
      </c>
      <c r="G41" s="46">
        <v>0</v>
      </c>
      <c r="H41" s="42">
        <v>0</v>
      </c>
      <c r="I41" s="47">
        <v>0</v>
      </c>
    </row>
    <row r="42" spans="2:9" ht="18" customHeight="1" x14ac:dyDescent="0.25">
      <c r="B42" s="13" t="s">
        <v>10</v>
      </c>
      <c r="C42" s="14">
        <v>62204076306</v>
      </c>
      <c r="D42" s="14">
        <v>60816763978.739998</v>
      </c>
      <c r="E42" s="15">
        <v>0.97769740490260781</v>
      </c>
      <c r="F42" s="14">
        <v>52311708008.760002</v>
      </c>
      <c r="G42" s="15">
        <v>0.84096913120972083</v>
      </c>
      <c r="H42" s="14">
        <v>52297422293.760002</v>
      </c>
      <c r="I42" s="15">
        <v>0.84073947238592084</v>
      </c>
    </row>
    <row r="43" spans="2:9" ht="6" customHeight="1" x14ac:dyDescent="0.3">
      <c r="B43" s="3"/>
      <c r="C43" s="3"/>
      <c r="D43" s="3"/>
      <c r="E43" s="5"/>
      <c r="F43" s="3"/>
      <c r="G43" s="5"/>
      <c r="H43" s="3"/>
      <c r="I43" s="5"/>
    </row>
    <row r="44" spans="2:9" ht="18" customHeight="1" x14ac:dyDescent="0.25">
      <c r="B44" s="16" t="s">
        <v>11</v>
      </c>
      <c r="C44" s="77">
        <f>+C42+C36+C41</f>
        <v>187639171108</v>
      </c>
      <c r="D44" s="17">
        <f>+D36+D41+D42</f>
        <v>181736402719.23999</v>
      </c>
      <c r="E44" s="18">
        <f>+D44/C44</f>
        <v>0.96854191822579228</v>
      </c>
      <c r="F44" s="17">
        <f>+F36+F41+F42</f>
        <v>170224105560.78</v>
      </c>
      <c r="G44" s="18">
        <f>+F44/C44</f>
        <v>0.90718853934183941</v>
      </c>
      <c r="H44" s="17">
        <f>+H36+H41+H42</f>
        <v>169255172241.62</v>
      </c>
      <c r="I44" s="18">
        <f>+H44/C44</f>
        <v>0.9020247277909863</v>
      </c>
    </row>
    <row r="46" spans="2:9" x14ac:dyDescent="0.25">
      <c r="E46" s="9"/>
    </row>
    <row r="47" spans="2:9" x14ac:dyDescent="0.25">
      <c r="E47" s="9"/>
    </row>
    <row r="48" spans="2:9" x14ac:dyDescent="0.25">
      <c r="E48" s="9"/>
    </row>
    <row r="52" spans="2:9" ht="24" x14ac:dyDescent="0.35">
      <c r="D52" s="71" t="s">
        <v>239</v>
      </c>
      <c r="E52" s="71"/>
      <c r="F52" s="71"/>
      <c r="G52" s="71"/>
      <c r="H52" s="71"/>
      <c r="I52" s="71"/>
    </row>
    <row r="56" spans="2:9" ht="16.5" x14ac:dyDescent="0.3">
      <c r="B56" s="1"/>
      <c r="C56" s="1"/>
      <c r="D56" s="1"/>
      <c r="E56" s="1"/>
      <c r="F56" s="1"/>
      <c r="G56" s="1"/>
      <c r="H56" s="1"/>
      <c r="I56" s="1"/>
    </row>
    <row r="57" spans="2:9" ht="21" customHeight="1" x14ac:dyDescent="0.25">
      <c r="B57" s="10" t="s">
        <v>1</v>
      </c>
      <c r="C57" s="10" t="s">
        <v>2</v>
      </c>
      <c r="D57" s="10" t="s">
        <v>3</v>
      </c>
      <c r="E57" s="10" t="s">
        <v>12</v>
      </c>
      <c r="F57" s="10" t="s">
        <v>5</v>
      </c>
      <c r="G57" s="10" t="s">
        <v>12</v>
      </c>
      <c r="H57" s="10" t="s">
        <v>6</v>
      </c>
      <c r="I57" s="10" t="s">
        <v>12</v>
      </c>
    </row>
    <row r="58" spans="2:9" ht="6" customHeight="1" x14ac:dyDescent="0.3">
      <c r="B58" s="3"/>
      <c r="C58" s="3"/>
      <c r="D58" s="3"/>
      <c r="E58" s="3"/>
      <c r="F58" s="3"/>
      <c r="G58" s="3"/>
      <c r="H58" s="3"/>
      <c r="I58" s="3"/>
    </row>
    <row r="59" spans="2:9" ht="18" customHeight="1" x14ac:dyDescent="0.25">
      <c r="B59" s="13" t="s">
        <v>7</v>
      </c>
      <c r="C59" s="14">
        <f>SUM(C60:C63)</f>
        <v>682283800000</v>
      </c>
      <c r="D59" s="14">
        <f>+D60+D61+D62+D63</f>
        <v>464620530579.29999</v>
      </c>
      <c r="E59" s="15">
        <f>+D59/C59</f>
        <v>0.68097840016031452</v>
      </c>
      <c r="F59" s="14">
        <f>+F60+F61+F62+F63</f>
        <v>454000719240.62</v>
      </c>
      <c r="G59" s="15">
        <f>+F59/C59</f>
        <v>0.66541330636990059</v>
      </c>
      <c r="H59" s="14">
        <f>+H60+H61+H62+H63</f>
        <v>448823630893.60999</v>
      </c>
      <c r="I59" s="15">
        <f>+H59/C59</f>
        <v>0.65782542527553778</v>
      </c>
    </row>
    <row r="60" spans="2:9" ht="18" customHeight="1" x14ac:dyDescent="0.3">
      <c r="B60" s="19" t="s">
        <v>8</v>
      </c>
      <c r="C60" s="20">
        <v>237227900000</v>
      </c>
      <c r="D60" s="20">
        <v>224143342798</v>
      </c>
      <c r="E60" s="21">
        <v>0.94484393613904605</v>
      </c>
      <c r="F60" s="20">
        <v>224143342798</v>
      </c>
      <c r="G60" s="21">
        <v>0.94484393613904605</v>
      </c>
      <c r="H60" s="20">
        <v>224143342798</v>
      </c>
      <c r="I60" s="22">
        <v>0.94484393613904605</v>
      </c>
    </row>
    <row r="61" spans="2:9" ht="18" customHeight="1" x14ac:dyDescent="0.3">
      <c r="B61" s="23" t="s">
        <v>13</v>
      </c>
      <c r="C61" s="24">
        <v>147778300000</v>
      </c>
      <c r="D61" s="24">
        <v>143286781459.63</v>
      </c>
      <c r="E61" s="25">
        <v>0.96960637292234386</v>
      </c>
      <c r="F61" s="24">
        <v>132666970120.95</v>
      </c>
      <c r="G61" s="25">
        <v>0.89774324187617527</v>
      </c>
      <c r="H61" s="24">
        <v>127503965773.94</v>
      </c>
      <c r="I61" s="26">
        <v>0.86280574193870141</v>
      </c>
    </row>
    <row r="62" spans="2:9" ht="18" customHeight="1" x14ac:dyDescent="0.3">
      <c r="B62" s="23" t="s">
        <v>14</v>
      </c>
      <c r="C62" s="24">
        <v>292294300000</v>
      </c>
      <c r="D62" s="24">
        <v>92255916615.669998</v>
      </c>
      <c r="E62" s="25">
        <v>0.31562680700810791</v>
      </c>
      <c r="F62" s="24">
        <v>92255916615.669998</v>
      </c>
      <c r="G62" s="25">
        <v>0.31562680700810791</v>
      </c>
      <c r="H62" s="24">
        <v>92255916615.669998</v>
      </c>
      <c r="I62" s="26">
        <v>0.31562680700810791</v>
      </c>
    </row>
    <row r="63" spans="2:9" ht="30" customHeight="1" x14ac:dyDescent="0.25">
      <c r="B63" s="30" t="s">
        <v>15</v>
      </c>
      <c r="C63" s="34">
        <v>4983300000</v>
      </c>
      <c r="D63" s="34">
        <v>4934489706</v>
      </c>
      <c r="E63" s="37">
        <v>0.99020522665703448</v>
      </c>
      <c r="F63" s="34">
        <v>4934489706</v>
      </c>
      <c r="G63" s="37">
        <v>0.99020522665703448</v>
      </c>
      <c r="H63" s="34">
        <v>4920405706</v>
      </c>
      <c r="I63" s="38">
        <v>0.98737898701663551</v>
      </c>
    </row>
    <row r="64" spans="2:9" ht="30" customHeight="1" x14ac:dyDescent="0.25">
      <c r="B64" s="41" t="s">
        <v>233</v>
      </c>
      <c r="C64" s="42">
        <v>0</v>
      </c>
      <c r="D64" s="42">
        <v>0</v>
      </c>
      <c r="E64" s="45">
        <v>0</v>
      </c>
      <c r="F64" s="42">
        <v>0</v>
      </c>
      <c r="G64" s="46">
        <v>0</v>
      </c>
      <c r="H64" s="42">
        <v>0</v>
      </c>
      <c r="I64" s="47">
        <v>0</v>
      </c>
    </row>
    <row r="65" spans="2:9" ht="18" customHeight="1" x14ac:dyDescent="0.25">
      <c r="B65" s="13" t="s">
        <v>10</v>
      </c>
      <c r="C65" s="14">
        <v>150971884804</v>
      </c>
      <c r="D65" s="14">
        <v>136834063093.77</v>
      </c>
      <c r="E65" s="15">
        <v>0.90635460550429969</v>
      </c>
      <c r="F65" s="14">
        <v>117544778056.17999</v>
      </c>
      <c r="G65" s="15">
        <v>0.77858720654367586</v>
      </c>
      <c r="H65" s="14">
        <v>96358282968.699997</v>
      </c>
      <c r="I65" s="15">
        <v>0.63825316279118871</v>
      </c>
    </row>
    <row r="66" spans="2:9" ht="6" customHeight="1" x14ac:dyDescent="0.3">
      <c r="B66" s="3"/>
      <c r="C66" s="3"/>
      <c r="D66" s="3"/>
      <c r="E66" s="5"/>
      <c r="F66" s="3"/>
      <c r="G66" s="5"/>
      <c r="H66" s="3"/>
      <c r="I66" s="5"/>
    </row>
    <row r="67" spans="2:9" ht="18" customHeight="1" x14ac:dyDescent="0.25">
      <c r="B67" s="16" t="s">
        <v>11</v>
      </c>
      <c r="C67" s="17">
        <f>+C65+C59+C64</f>
        <v>833255684804</v>
      </c>
      <c r="D67" s="17">
        <f>+D65+D59+D64</f>
        <v>601454593673.06995</v>
      </c>
      <c r="E67" s="18">
        <f>+D67/C67</f>
        <v>0.72181276964770458</v>
      </c>
      <c r="F67" s="17">
        <f>+F65+F59+F64</f>
        <v>571545497296.80005</v>
      </c>
      <c r="G67" s="18">
        <f>+F67/C67</f>
        <v>0.68591850943235999</v>
      </c>
      <c r="H67" s="17">
        <f>+H65+H59+H64</f>
        <v>545181913862.31</v>
      </c>
      <c r="I67" s="18">
        <f>+H67/C67</f>
        <v>0.65427926122166058</v>
      </c>
    </row>
    <row r="71" spans="2:9" hidden="1" x14ac:dyDescent="0.25"/>
    <row r="75" spans="2:9" ht="24" x14ac:dyDescent="0.35">
      <c r="B75" s="6"/>
      <c r="C75" s="6"/>
      <c r="D75" s="71" t="s">
        <v>239</v>
      </c>
      <c r="E75" s="71"/>
      <c r="F75" s="71"/>
      <c r="G75" s="71"/>
      <c r="H75" s="71"/>
      <c r="I75" s="71"/>
    </row>
    <row r="79" spans="2:9" ht="18" customHeight="1" x14ac:dyDescent="0.25">
      <c r="B79" s="7" t="s">
        <v>1</v>
      </c>
      <c r="C79" s="7" t="s">
        <v>2</v>
      </c>
      <c r="D79" s="7" t="s">
        <v>3</v>
      </c>
      <c r="E79" s="7" t="s">
        <v>4</v>
      </c>
      <c r="F79" s="7" t="s">
        <v>5</v>
      </c>
      <c r="G79" s="7" t="s">
        <v>4</v>
      </c>
      <c r="H79" s="7" t="s">
        <v>6</v>
      </c>
      <c r="I79" s="7" t="s">
        <v>4</v>
      </c>
    </row>
    <row r="80" spans="2:9" ht="6" customHeight="1" x14ac:dyDescent="0.3">
      <c r="B80" s="8"/>
      <c r="C80" s="8"/>
      <c r="D80" s="8"/>
      <c r="E80" s="8"/>
      <c r="F80" s="8"/>
      <c r="G80" s="8"/>
      <c r="H80" s="8"/>
      <c r="I80" s="8"/>
    </row>
    <row r="81" spans="2:9" ht="18" customHeight="1" x14ac:dyDescent="0.25">
      <c r="B81" s="13" t="s">
        <v>7</v>
      </c>
      <c r="C81" s="14">
        <f>SUM(C82:C86)</f>
        <v>1874569073330</v>
      </c>
      <c r="D81" s="14">
        <f>+D82+D83+D84+D85+D86</f>
        <v>1844075173423.3296</v>
      </c>
      <c r="E81" s="15">
        <f t="shared" ref="E81" si="7">+D81/C81</f>
        <v>0.98373284807665118</v>
      </c>
      <c r="F81" s="14">
        <f>+F82+F83+F84+F85+F86</f>
        <v>1783523000847.8701</v>
      </c>
      <c r="G81" s="15">
        <f t="shared" ref="G81" si="8">+F81/C81</f>
        <v>0.95143093216597519</v>
      </c>
      <c r="H81" s="14">
        <f>+H82+H83+H84+H85+H86</f>
        <v>1783246755711.4399</v>
      </c>
      <c r="I81" s="15">
        <f t="shared" ref="I81" si="9">+H81/C81</f>
        <v>0.95128356755809784</v>
      </c>
    </row>
    <row r="82" spans="2:9" ht="18" customHeight="1" x14ac:dyDescent="0.3">
      <c r="B82" s="19" t="s">
        <v>8</v>
      </c>
      <c r="C82" s="20">
        <v>1384683700000</v>
      </c>
      <c r="D82" s="20">
        <v>1363892394914.3599</v>
      </c>
      <c r="E82" s="21">
        <v>0.98498479827151852</v>
      </c>
      <c r="F82" s="20">
        <v>1363696719166.96</v>
      </c>
      <c r="G82" s="21">
        <v>0.98484348387069187</v>
      </c>
      <c r="H82" s="20">
        <v>1363673402145.73</v>
      </c>
      <c r="I82" s="22">
        <v>0.98482664463063296</v>
      </c>
    </row>
    <row r="83" spans="2:9" ht="18" customHeight="1" x14ac:dyDescent="0.3">
      <c r="B83" s="23" t="s">
        <v>13</v>
      </c>
      <c r="C83" s="24">
        <v>259320680904</v>
      </c>
      <c r="D83" s="24">
        <v>252034314835.13</v>
      </c>
      <c r="E83" s="25">
        <v>0.97190210189380388</v>
      </c>
      <c r="F83" s="24">
        <v>198362790742.75998</v>
      </c>
      <c r="G83" s="25">
        <v>0.76493239972709115</v>
      </c>
      <c r="H83" s="24">
        <v>198310193881.16</v>
      </c>
      <c r="I83" s="26">
        <v>0.76472957416988285</v>
      </c>
    </row>
    <row r="84" spans="2:9" ht="18" customHeight="1" x14ac:dyDescent="0.25">
      <c r="B84" s="23" t="s">
        <v>14</v>
      </c>
      <c r="C84" s="34">
        <v>118103385516</v>
      </c>
      <c r="D84" s="34">
        <v>117506229331.27</v>
      </c>
      <c r="E84" s="37">
        <v>0.99494378436214181</v>
      </c>
      <c r="F84" s="34">
        <v>111892257243.86002</v>
      </c>
      <c r="G84" s="37">
        <v>0.94740939690252546</v>
      </c>
      <c r="H84" s="34">
        <v>111890119743.86002</v>
      </c>
      <c r="I84" s="38">
        <v>0.94739129835276192</v>
      </c>
    </row>
    <row r="85" spans="2:9" ht="37.5" customHeight="1" x14ac:dyDescent="0.25">
      <c r="B85" s="27" t="s">
        <v>240</v>
      </c>
      <c r="C85" s="34">
        <v>96251351000</v>
      </c>
      <c r="D85" s="34">
        <v>94816610515.149994</v>
      </c>
      <c r="E85" s="37">
        <v>0.98509381458084666</v>
      </c>
      <c r="F85" s="34">
        <v>93811130352.869995</v>
      </c>
      <c r="G85" s="37">
        <v>0.97464741406975153</v>
      </c>
      <c r="H85" s="34">
        <v>93612936599.270004</v>
      </c>
      <c r="I85" s="38">
        <v>0.97258828709084821</v>
      </c>
    </row>
    <row r="86" spans="2:9" ht="30" customHeight="1" x14ac:dyDescent="0.25">
      <c r="B86" s="30" t="s">
        <v>15</v>
      </c>
      <c r="C86" s="34">
        <v>16209955910</v>
      </c>
      <c r="D86" s="34">
        <v>15825623827.42</v>
      </c>
      <c r="E86" s="37">
        <v>0.97629036841840489</v>
      </c>
      <c r="F86" s="34">
        <v>15760103341.42</v>
      </c>
      <c r="G86" s="37">
        <v>0.97224837802905539</v>
      </c>
      <c r="H86" s="34">
        <v>15760103341.42</v>
      </c>
      <c r="I86" s="38">
        <v>0.97224837802905539</v>
      </c>
    </row>
    <row r="87" spans="2:9" ht="25.5" customHeight="1" x14ac:dyDescent="0.25">
      <c r="B87" s="41" t="s">
        <v>233</v>
      </c>
      <c r="C87" s="42">
        <v>0</v>
      </c>
      <c r="D87" s="42">
        <v>0</v>
      </c>
      <c r="E87" s="45">
        <v>0</v>
      </c>
      <c r="F87" s="42">
        <v>0</v>
      </c>
      <c r="G87" s="45">
        <v>0</v>
      </c>
      <c r="H87" s="42">
        <v>0</v>
      </c>
      <c r="I87" s="47">
        <v>0</v>
      </c>
    </row>
    <row r="88" spans="2:9" ht="23.25" customHeight="1" x14ac:dyDescent="0.25">
      <c r="B88" s="13" t="s">
        <v>10</v>
      </c>
      <c r="C88" s="14">
        <v>3988757348</v>
      </c>
      <c r="D88" s="14">
        <v>3983781597.9899998</v>
      </c>
      <c r="E88" s="15">
        <v>0.998752556353799</v>
      </c>
      <c r="F88" s="14">
        <v>3753612347.9899998</v>
      </c>
      <c r="G88" s="15">
        <v>0.94104805594957941</v>
      </c>
      <c r="H88" s="14">
        <v>3753612347.9899998</v>
      </c>
      <c r="I88" s="15">
        <v>0.94104805594957941</v>
      </c>
    </row>
    <row r="89" spans="2:9" ht="6" customHeight="1" x14ac:dyDescent="0.3">
      <c r="B89" s="3"/>
      <c r="C89" s="3"/>
      <c r="D89" s="3"/>
      <c r="E89" s="5"/>
      <c r="F89" s="3"/>
      <c r="G89" s="5"/>
      <c r="H89" s="3"/>
      <c r="I89" s="5"/>
    </row>
    <row r="90" spans="2:9" ht="18" customHeight="1" x14ac:dyDescent="0.25">
      <c r="B90" s="16" t="s">
        <v>11</v>
      </c>
      <c r="C90" s="77">
        <f>+C88+C81+C87</f>
        <v>1878557830678</v>
      </c>
      <c r="D90" s="17">
        <f>+D88+D81+D87</f>
        <v>1848058955021.3196</v>
      </c>
      <c r="E90" s="18">
        <f>+D90/C90</f>
        <v>0.98376473954721266</v>
      </c>
      <c r="F90" s="17">
        <f>+F88+F81+F87</f>
        <v>1787276613195.8601</v>
      </c>
      <c r="G90" s="18">
        <f>+F90/C90</f>
        <v>0.95140888611920182</v>
      </c>
      <c r="H90" s="17">
        <f>+H88+H81+H87</f>
        <v>1787000368059.4299</v>
      </c>
      <c r="I90" s="18">
        <f>+H90/C90</f>
        <v>0.95126183441181278</v>
      </c>
    </row>
    <row r="93" spans="2:9" x14ac:dyDescent="0.25">
      <c r="H93" s="12"/>
    </row>
    <row r="96" spans="2:9" ht="24" x14ac:dyDescent="0.35">
      <c r="D96" s="71" t="s">
        <v>239</v>
      </c>
      <c r="E96" s="71"/>
      <c r="F96" s="71"/>
      <c r="G96" s="71"/>
      <c r="H96" s="71"/>
      <c r="I96" s="71"/>
    </row>
    <row r="100" spans="2:9" ht="16.5" x14ac:dyDescent="0.3">
      <c r="B100" s="1"/>
      <c r="C100" s="1"/>
      <c r="D100" s="1"/>
      <c r="E100" s="1"/>
      <c r="F100" s="1"/>
      <c r="G100" s="1"/>
      <c r="H100" s="1"/>
      <c r="I100" s="1"/>
    </row>
    <row r="101" spans="2:9" ht="23.25" customHeight="1" x14ac:dyDescent="0.25">
      <c r="B101" s="10" t="s">
        <v>1</v>
      </c>
      <c r="C101" s="7" t="s">
        <v>2</v>
      </c>
      <c r="D101" s="7" t="s">
        <v>3</v>
      </c>
      <c r="E101" s="7" t="s">
        <v>4</v>
      </c>
      <c r="F101" s="7" t="s">
        <v>5</v>
      </c>
      <c r="G101" s="7" t="s">
        <v>4</v>
      </c>
      <c r="H101" s="7" t="s">
        <v>6</v>
      </c>
      <c r="I101" s="7" t="s">
        <v>4</v>
      </c>
    </row>
    <row r="102" spans="2:9" ht="6" customHeight="1" x14ac:dyDescent="0.3">
      <c r="B102" s="3"/>
      <c r="C102" s="3"/>
      <c r="D102" s="3"/>
      <c r="E102" s="3"/>
      <c r="F102" s="3"/>
      <c r="G102" s="3"/>
      <c r="H102" s="3"/>
      <c r="I102" s="3"/>
    </row>
    <row r="103" spans="2:9" ht="18" customHeight="1" x14ac:dyDescent="0.25">
      <c r="B103" s="13" t="s">
        <v>7</v>
      </c>
      <c r="C103" s="14">
        <f>SUM(C104:C107)</f>
        <v>131582446101</v>
      </c>
      <c r="D103" s="14">
        <f>SUM(D104:D107)</f>
        <v>128430602561.98</v>
      </c>
      <c r="E103" s="15">
        <f t="shared" ref="E103" si="10">+D103/C103</f>
        <v>0.97604662603246706</v>
      </c>
      <c r="F103" s="14">
        <f>SUM(F104:F107)</f>
        <v>110506330551.87</v>
      </c>
      <c r="G103" s="15">
        <f t="shared" ref="G103:G108" si="11">+F103/C103</f>
        <v>0.83982578091797744</v>
      </c>
      <c r="H103" s="14">
        <f>SUM(H104:H107)</f>
        <v>107689559585.91</v>
      </c>
      <c r="I103" s="15">
        <f t="shared" ref="I103:I108" si="12">+H103/C103</f>
        <v>0.81841889079375907</v>
      </c>
    </row>
    <row r="104" spans="2:9" ht="18" customHeight="1" x14ac:dyDescent="0.3">
      <c r="B104" s="19" t="s">
        <v>8</v>
      </c>
      <c r="C104" s="20">
        <v>46207027270</v>
      </c>
      <c r="D104" s="20">
        <v>45502555873.349998</v>
      </c>
      <c r="E104" s="21">
        <v>0.98475402036721416</v>
      </c>
      <c r="F104" s="20">
        <v>45502555873.349998</v>
      </c>
      <c r="G104" s="21">
        <v>0.98475402036721416</v>
      </c>
      <c r="H104" s="20">
        <v>45468694435.349998</v>
      </c>
      <c r="I104" s="22">
        <v>0.9840212002746741</v>
      </c>
    </row>
    <row r="105" spans="2:9" ht="18" customHeight="1" x14ac:dyDescent="0.3">
      <c r="B105" s="23" t="s">
        <v>13</v>
      </c>
      <c r="C105" s="24">
        <v>18043106717</v>
      </c>
      <c r="D105" s="24">
        <v>17654174067.849998</v>
      </c>
      <c r="E105" s="25">
        <v>0.97844425268606572</v>
      </c>
      <c r="F105" s="24">
        <v>17489678993.48</v>
      </c>
      <c r="G105" s="25">
        <v>0.96932747047388645</v>
      </c>
      <c r="H105" s="24">
        <v>14884088146.190001</v>
      </c>
      <c r="I105" s="26">
        <v>0.82491825712954359</v>
      </c>
    </row>
    <row r="106" spans="2:9" ht="18" customHeight="1" x14ac:dyDescent="0.3">
      <c r="B106" s="23" t="s">
        <v>14</v>
      </c>
      <c r="C106" s="24">
        <v>67042512114</v>
      </c>
      <c r="D106" s="24">
        <v>65017894771.779999</v>
      </c>
      <c r="E106" s="25">
        <v>0.96980099226029426</v>
      </c>
      <c r="F106" s="24">
        <v>47258117836.040001</v>
      </c>
      <c r="G106" s="25">
        <v>0.70489777822885957</v>
      </c>
      <c r="H106" s="24">
        <v>47080799155.369995</v>
      </c>
      <c r="I106" s="26">
        <v>0.70225290894996839</v>
      </c>
    </row>
    <row r="107" spans="2:9" ht="30" customHeight="1" x14ac:dyDescent="0.25">
      <c r="B107" s="30" t="s">
        <v>15</v>
      </c>
      <c r="C107" s="34">
        <v>289800000</v>
      </c>
      <c r="D107" s="34">
        <v>255977849</v>
      </c>
      <c r="E107" s="35">
        <v>0.88329140441683918</v>
      </c>
      <c r="F107" s="34">
        <v>255977849</v>
      </c>
      <c r="G107" s="35">
        <v>0.88329140441683918</v>
      </c>
      <c r="H107" s="34">
        <v>255977849</v>
      </c>
      <c r="I107" s="36">
        <v>0.88329140441683918</v>
      </c>
    </row>
    <row r="108" spans="2:9" ht="18" customHeight="1" x14ac:dyDescent="0.25">
      <c r="B108" s="13" t="s">
        <v>10</v>
      </c>
      <c r="C108" s="14">
        <v>14866720748</v>
      </c>
      <c r="D108" s="14">
        <v>14185468355.43</v>
      </c>
      <c r="E108" s="15">
        <v>0.95417601472997016</v>
      </c>
      <c r="F108" s="14">
        <v>13783692864.530001</v>
      </c>
      <c r="G108" s="15">
        <v>0.92715085580552814</v>
      </c>
      <c r="H108" s="14">
        <v>10153544594.870001</v>
      </c>
      <c r="I108" s="15">
        <v>0.68297136718841933</v>
      </c>
    </row>
    <row r="109" spans="2:9" ht="6" customHeight="1" x14ac:dyDescent="0.3">
      <c r="B109" s="3"/>
      <c r="C109" s="3"/>
      <c r="D109" s="3"/>
      <c r="E109" s="5"/>
      <c r="F109" s="3"/>
      <c r="G109" s="5"/>
      <c r="H109" s="3"/>
      <c r="I109" s="5"/>
    </row>
    <row r="110" spans="2:9" ht="18" customHeight="1" x14ac:dyDescent="0.25">
      <c r="B110" s="16" t="s">
        <v>11</v>
      </c>
      <c r="C110" s="77">
        <f>+C103+C108</f>
        <v>146449166849</v>
      </c>
      <c r="D110" s="17">
        <f>+D103+D108</f>
        <v>142616070917.41</v>
      </c>
      <c r="E110" s="18">
        <f>+D110/C110</f>
        <v>0.97382644084590664</v>
      </c>
      <c r="F110" s="17">
        <f>+F103+F108</f>
        <v>124290023416.39999</v>
      </c>
      <c r="G110" s="18">
        <f>+F110/C110</f>
        <v>0.84869054628731533</v>
      </c>
      <c r="H110" s="17">
        <f>+H103+H108</f>
        <v>117843104180.78</v>
      </c>
      <c r="I110" s="18">
        <f>+H110/C110</f>
        <v>0.80466899686964433</v>
      </c>
    </row>
    <row r="116" spans="2:9" ht="24" x14ac:dyDescent="0.35">
      <c r="D116" s="71" t="s">
        <v>239</v>
      </c>
      <c r="E116" s="71"/>
      <c r="F116" s="71"/>
      <c r="G116" s="71"/>
      <c r="H116" s="71"/>
      <c r="I116" s="71"/>
    </row>
    <row r="120" spans="2:9" ht="16.5" x14ac:dyDescent="0.3">
      <c r="B120" s="1"/>
      <c r="C120" s="1"/>
      <c r="D120" s="1"/>
      <c r="E120" s="1"/>
      <c r="F120" s="1"/>
      <c r="G120" s="1"/>
      <c r="H120" s="1"/>
      <c r="I120" s="1"/>
    </row>
    <row r="121" spans="2:9" ht="18" customHeight="1" x14ac:dyDescent="0.25">
      <c r="B121" s="10" t="s">
        <v>1</v>
      </c>
      <c r="C121" s="7" t="s">
        <v>2</v>
      </c>
      <c r="D121" s="7" t="s">
        <v>3</v>
      </c>
      <c r="E121" s="7" t="s">
        <v>4</v>
      </c>
      <c r="F121" s="7" t="s">
        <v>5</v>
      </c>
      <c r="G121" s="7" t="s">
        <v>4</v>
      </c>
      <c r="H121" s="7" t="s">
        <v>6</v>
      </c>
      <c r="I121" s="7" t="s">
        <v>4</v>
      </c>
    </row>
    <row r="122" spans="2:9" ht="6" customHeight="1" x14ac:dyDescent="0.3">
      <c r="B122" s="3"/>
      <c r="C122" s="3"/>
      <c r="D122" s="3"/>
      <c r="E122" s="3"/>
      <c r="F122" s="3"/>
      <c r="G122" s="3"/>
      <c r="H122" s="3"/>
      <c r="I122" s="3"/>
    </row>
    <row r="123" spans="2:9" ht="18" customHeight="1" x14ac:dyDescent="0.25">
      <c r="B123" s="13" t="s">
        <v>7</v>
      </c>
      <c r="C123" s="14">
        <f>SUM(C124:C127)</f>
        <v>1373559670659</v>
      </c>
      <c r="D123" s="14">
        <f>+D124+D125+D126+D127</f>
        <v>1365713808416.6602</v>
      </c>
      <c r="E123" s="15">
        <f t="shared" ref="E123" si="13">+D123/C123</f>
        <v>0.99428793491106537</v>
      </c>
      <c r="F123" s="14">
        <f>+F124+F125+F126+F127</f>
        <v>1067625779109.1301</v>
      </c>
      <c r="G123" s="15">
        <f t="shared" ref="G123:G126" si="14">+F123/C123</f>
        <v>0.77726931120284692</v>
      </c>
      <c r="H123" s="14">
        <f>+H124+H125+H126+H127</f>
        <v>1067625779109.1301</v>
      </c>
      <c r="I123" s="15">
        <f t="shared" ref="I123:I126" si="15">+H123/C123</f>
        <v>0.77726931120284692</v>
      </c>
    </row>
    <row r="124" spans="2:9" ht="18" customHeight="1" x14ac:dyDescent="0.3">
      <c r="B124" s="19" t="s">
        <v>8</v>
      </c>
      <c r="C124" s="20">
        <v>29247800000</v>
      </c>
      <c r="D124" s="20">
        <v>26398649469</v>
      </c>
      <c r="E124" s="21">
        <v>0.90258581736062204</v>
      </c>
      <c r="F124" s="20">
        <v>26398649469</v>
      </c>
      <c r="G124" s="21">
        <v>0.90258581736062204</v>
      </c>
      <c r="H124" s="20">
        <v>26398649469</v>
      </c>
      <c r="I124" s="22">
        <v>0.90258581736062204</v>
      </c>
    </row>
    <row r="125" spans="2:9" ht="18" customHeight="1" x14ac:dyDescent="0.3">
      <c r="B125" s="23" t="s">
        <v>13</v>
      </c>
      <c r="C125" s="20">
        <v>122055972598</v>
      </c>
      <c r="D125" s="20">
        <v>117157959120.5</v>
      </c>
      <c r="E125" s="21">
        <v>0.95987075951103229</v>
      </c>
      <c r="F125" s="20">
        <v>79540832898.910004</v>
      </c>
      <c r="G125" s="21">
        <v>0.65167505699113448</v>
      </c>
      <c r="H125" s="20">
        <v>79540832898.910004</v>
      </c>
      <c r="I125" s="22">
        <v>0.65167505699113448</v>
      </c>
    </row>
    <row r="126" spans="2:9" ht="18" customHeight="1" x14ac:dyDescent="0.3">
      <c r="B126" s="23" t="s">
        <v>14</v>
      </c>
      <c r="C126" s="20">
        <v>1218584240507</v>
      </c>
      <c r="D126" s="20">
        <v>1218485542273.1602</v>
      </c>
      <c r="E126" s="21">
        <v>0.9999190058179328</v>
      </c>
      <c r="F126" s="20">
        <v>958014690187.22009</v>
      </c>
      <c r="G126" s="21">
        <v>0.78617026081728403</v>
      </c>
      <c r="H126" s="20">
        <v>958014690187.22009</v>
      </c>
      <c r="I126" s="22">
        <v>0.78617026081728403</v>
      </c>
    </row>
    <row r="127" spans="2:9" ht="30" customHeight="1" x14ac:dyDescent="0.25">
      <c r="B127" s="30" t="s">
        <v>15</v>
      </c>
      <c r="C127" s="62">
        <v>3671657554</v>
      </c>
      <c r="D127" s="62">
        <v>3671657554</v>
      </c>
      <c r="E127" s="63">
        <v>1</v>
      </c>
      <c r="F127" s="62">
        <v>3671606554</v>
      </c>
      <c r="G127" s="63">
        <v>0.99998610981573033</v>
      </c>
      <c r="H127" s="62">
        <v>3671606554</v>
      </c>
      <c r="I127" s="64">
        <v>0.99998610981573033</v>
      </c>
    </row>
    <row r="128" spans="2:9" ht="18" customHeight="1" x14ac:dyDescent="0.25">
      <c r="B128" s="13" t="s">
        <v>10</v>
      </c>
      <c r="C128" s="14">
        <v>498918949105</v>
      </c>
      <c r="D128" s="14">
        <v>485299413273.17999</v>
      </c>
      <c r="E128" s="15">
        <v>0.97270190708079574</v>
      </c>
      <c r="F128" s="14">
        <v>103029300114.58</v>
      </c>
      <c r="G128" s="15">
        <v>0.2065050852436093</v>
      </c>
      <c r="H128" s="14">
        <v>103029300114.58</v>
      </c>
      <c r="I128" s="15">
        <v>0.2065050852436093</v>
      </c>
    </row>
    <row r="129" spans="2:9" ht="8.25" customHeight="1" x14ac:dyDescent="0.25">
      <c r="B129" s="31"/>
      <c r="C129" s="32"/>
      <c r="D129" s="32"/>
      <c r="E129" s="33"/>
      <c r="F129" s="32"/>
      <c r="G129" s="33"/>
      <c r="H129" s="32"/>
      <c r="I129" s="33"/>
    </row>
    <row r="130" spans="2:9" ht="18.75" customHeight="1" x14ac:dyDescent="0.25">
      <c r="B130" s="16" t="s">
        <v>11</v>
      </c>
      <c r="C130" s="17">
        <f>+C123+C128</f>
        <v>1872478619764</v>
      </c>
      <c r="D130" s="17">
        <f>+D123+D128</f>
        <v>1851013221689.8401</v>
      </c>
      <c r="E130" s="18">
        <f>+D130/C130</f>
        <v>0.9885363721392636</v>
      </c>
      <c r="F130" s="17">
        <f>+F123+F128</f>
        <v>1170655079223.7102</v>
      </c>
      <c r="G130" s="18">
        <f>+F130/C130</f>
        <v>0.62519009128726666</v>
      </c>
      <c r="H130" s="17">
        <f>+H123+H128</f>
        <v>1170655079223.7102</v>
      </c>
      <c r="I130" s="18">
        <f>+H130/C130</f>
        <v>0.62519009128726666</v>
      </c>
    </row>
  </sheetData>
  <mergeCells count="7">
    <mergeCell ref="D116:I116"/>
    <mergeCell ref="D6:I6"/>
    <mergeCell ref="B10:I10"/>
    <mergeCell ref="D30:I30"/>
    <mergeCell ref="D52:I52"/>
    <mergeCell ref="D75:I75"/>
    <mergeCell ref="D96:I9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86BA-9721-4249-ACCF-3FA780327E95}">
  <dimension ref="B6:S130"/>
  <sheetViews>
    <sheetView showGridLines="0" tabSelected="1" zoomScale="80" zoomScaleNormal="80" zoomScaleSheetLayoutView="84" workbookViewId="0">
      <selection activeCell="C15" sqref="C15"/>
    </sheetView>
  </sheetViews>
  <sheetFormatPr baseColWidth="10" defaultColWidth="11.42578125" defaultRowHeight="15" x14ac:dyDescent="0.25"/>
  <cols>
    <col min="1" max="1" width="2.28515625" style="78" customWidth="1"/>
    <col min="2" max="2" width="44.140625" style="78" customWidth="1"/>
    <col min="3" max="3" width="33.42578125" style="78" customWidth="1"/>
    <col min="4" max="4" width="34.85546875" style="78" customWidth="1"/>
    <col min="5" max="5" width="15.7109375" style="78" customWidth="1"/>
    <col min="6" max="6" width="33.42578125" style="78" customWidth="1"/>
    <col min="7" max="7" width="15.7109375" style="78" customWidth="1"/>
    <col min="8" max="8" width="33.28515625" style="78" customWidth="1"/>
    <col min="9" max="9" width="15.7109375" style="78" customWidth="1"/>
    <col min="10" max="10" width="2.42578125" style="78" customWidth="1"/>
    <col min="11" max="12" width="11.42578125" style="78"/>
    <col min="13" max="13" width="23.7109375" style="78" customWidth="1"/>
    <col min="14" max="14" width="25.7109375" style="78" customWidth="1"/>
    <col min="15" max="15" width="10.140625" style="78" customWidth="1"/>
    <col min="16" max="16" width="23.140625" style="78" customWidth="1"/>
    <col min="17" max="17" width="11.42578125" style="78" customWidth="1"/>
    <col min="18" max="18" width="26.7109375" style="78" customWidth="1"/>
    <col min="19" max="19" width="17.28515625" style="78" customWidth="1"/>
    <col min="20" max="16384" width="11.42578125" style="78"/>
  </cols>
  <sheetData>
    <row r="6" spans="2:19" ht="22.5" x14ac:dyDescent="0.25">
      <c r="C6" s="79" t="s">
        <v>241</v>
      </c>
      <c r="D6" s="79"/>
      <c r="E6" s="79"/>
      <c r="F6" s="79"/>
      <c r="G6" s="79"/>
      <c r="H6" s="79"/>
      <c r="I6" s="79"/>
    </row>
    <row r="10" spans="2:19" s="81" customFormat="1" ht="27.75" customHeight="1" x14ac:dyDescent="0.25">
      <c r="B10" s="80" t="s">
        <v>0</v>
      </c>
      <c r="C10" s="80"/>
      <c r="D10" s="80"/>
      <c r="E10" s="80"/>
      <c r="F10" s="80"/>
      <c r="G10" s="80"/>
      <c r="H10" s="80"/>
      <c r="I10" s="80"/>
    </row>
    <row r="11" spans="2:19" ht="6" customHeight="1" x14ac:dyDescent="0.25">
      <c r="B11" s="82"/>
      <c r="C11" s="82"/>
      <c r="D11" s="82"/>
      <c r="E11" s="82"/>
      <c r="F11" s="82"/>
      <c r="G11" s="82"/>
      <c r="H11" s="82"/>
      <c r="I11" s="82"/>
    </row>
    <row r="12" spans="2:19" s="84" customFormat="1" ht="18" customHeight="1" x14ac:dyDescent="0.25">
      <c r="B12" s="83" t="s">
        <v>1</v>
      </c>
      <c r="C12" s="83" t="s">
        <v>2</v>
      </c>
      <c r="D12" s="83" t="s">
        <v>3</v>
      </c>
      <c r="E12" s="83" t="s">
        <v>4</v>
      </c>
      <c r="F12" s="83" t="s">
        <v>5</v>
      </c>
      <c r="G12" s="83" t="s">
        <v>4</v>
      </c>
      <c r="H12" s="83" t="s">
        <v>6</v>
      </c>
      <c r="I12" s="83" t="s">
        <v>4</v>
      </c>
      <c r="M12" s="85"/>
      <c r="N12" s="85"/>
      <c r="O12" s="85"/>
      <c r="P12" s="85"/>
      <c r="Q12" s="85"/>
      <c r="R12" s="85"/>
      <c r="S12" s="85"/>
    </row>
    <row r="13" spans="2:19" ht="6" customHeight="1" x14ac:dyDescent="0.25">
      <c r="B13" s="86"/>
      <c r="C13" s="86"/>
      <c r="D13" s="86"/>
      <c r="E13" s="86"/>
      <c r="F13" s="86"/>
      <c r="G13" s="86"/>
      <c r="H13" s="86"/>
      <c r="I13" s="86"/>
    </row>
    <row r="14" spans="2:19" s="90" customFormat="1" ht="18" x14ac:dyDescent="0.25">
      <c r="B14" s="87" t="s">
        <v>7</v>
      </c>
      <c r="C14" s="88">
        <f>+C15+C16+C17+C18+C19</f>
        <v>4766287465544</v>
      </c>
      <c r="D14" s="88">
        <f>+D15+D16+D17+D18+D19</f>
        <v>4230118158183.23</v>
      </c>
      <c r="E14" s="89">
        <f>+D14/C14</f>
        <v>0.88750797948365578</v>
      </c>
      <c r="F14" s="88">
        <f>+F15+F16+F17+F18+F19</f>
        <v>3778406442646.7905</v>
      </c>
      <c r="G14" s="89">
        <f>+F14/C14</f>
        <v>0.79273574453099893</v>
      </c>
      <c r="H14" s="88">
        <f>+H15+H16+H17+H18+H19</f>
        <v>3711090264103.0801</v>
      </c>
      <c r="I14" s="89">
        <f>+H14/C14</f>
        <v>0.77861234575777205</v>
      </c>
      <c r="M14" s="91"/>
      <c r="N14" s="91"/>
      <c r="O14" s="78"/>
      <c r="P14" s="91"/>
      <c r="Q14" s="78"/>
      <c r="R14" s="91"/>
      <c r="S14" s="78"/>
    </row>
    <row r="15" spans="2:19" ht="18" x14ac:dyDescent="0.25">
      <c r="B15" s="92" t="s">
        <v>8</v>
      </c>
      <c r="C15" s="93">
        <f t="shared" ref="C15:D17" si="0">+C37+C60+C82+C104+C124</f>
        <v>2046394480671</v>
      </c>
      <c r="D15" s="94">
        <f t="shared" si="0"/>
        <v>1864069787600.1499</v>
      </c>
      <c r="E15" s="95">
        <f>+D15/C15</f>
        <v>0.9109044249322511</v>
      </c>
      <c r="F15" s="94">
        <f>+F37+F60+F82+F104+F124</f>
        <v>1862939568057.3501</v>
      </c>
      <c r="G15" s="95">
        <f t="shared" ref="G15:G19" si="1">+F15/C15</f>
        <v>0.91035212694988499</v>
      </c>
      <c r="H15" s="94">
        <f>+H37+H60+H82+H104+H124</f>
        <v>1861473728370</v>
      </c>
      <c r="I15" s="96">
        <f t="shared" ref="I15:I19" si="2">+H15/C15</f>
        <v>0.90963582337244886</v>
      </c>
      <c r="M15" s="91"/>
      <c r="N15" s="91"/>
      <c r="P15" s="91"/>
      <c r="R15" s="91"/>
    </row>
    <row r="16" spans="2:19" ht="18" x14ac:dyDescent="0.25">
      <c r="B16" s="97" t="s">
        <v>13</v>
      </c>
      <c r="C16" s="98">
        <f t="shared" si="0"/>
        <v>595871286259</v>
      </c>
      <c r="D16" s="99">
        <f t="shared" si="0"/>
        <v>563059751243.21997</v>
      </c>
      <c r="E16" s="100">
        <f t="shared" ref="E16:E17" si="3">+D16/C16</f>
        <v>0.9449351969587636</v>
      </c>
      <c r="F16" s="99">
        <f>+F38+F61+F83+F105+F125</f>
        <v>473265692707.89001</v>
      </c>
      <c r="G16" s="100">
        <f t="shared" si="1"/>
        <v>0.79424148070491429</v>
      </c>
      <c r="H16" s="99">
        <f>+H38+H61+H83+H105+H125</f>
        <v>453575952479.71002</v>
      </c>
      <c r="I16" s="101">
        <f>+H16/C16</f>
        <v>0.76119786762566</v>
      </c>
      <c r="M16" s="91"/>
      <c r="N16" s="91"/>
      <c r="P16" s="91"/>
      <c r="R16" s="91"/>
    </row>
    <row r="17" spans="2:19" ht="18" x14ac:dyDescent="0.25">
      <c r="B17" s="97" t="s">
        <v>14</v>
      </c>
      <c r="C17" s="98">
        <f t="shared" si="0"/>
        <v>1994658134614</v>
      </c>
      <c r="D17" s="99">
        <f t="shared" si="0"/>
        <v>1676667953857.0898</v>
      </c>
      <c r="E17" s="100">
        <f t="shared" si="3"/>
        <v>0.84057910714687623</v>
      </c>
      <c r="F17" s="99">
        <f>+F39+F62+F84+F106+F126</f>
        <v>1317797359030.7402</v>
      </c>
      <c r="G17" s="100">
        <f t="shared" si="1"/>
        <v>0.66066326663328512</v>
      </c>
      <c r="H17" s="99">
        <f>+H39+H62+H84+H106+H126</f>
        <v>1275843544589.5</v>
      </c>
      <c r="I17" s="101">
        <f t="shared" si="2"/>
        <v>0.63963018145783523</v>
      </c>
      <c r="M17" s="91"/>
      <c r="N17" s="91"/>
      <c r="P17" s="91"/>
      <c r="R17" s="91"/>
    </row>
    <row r="18" spans="2:19" ht="36" x14ac:dyDescent="0.25">
      <c r="B18" s="102" t="s">
        <v>9</v>
      </c>
      <c r="C18" s="98">
        <f>+C85</f>
        <v>103317712000</v>
      </c>
      <c r="D18" s="99">
        <f>+D85</f>
        <v>102518559471.88</v>
      </c>
      <c r="E18" s="103">
        <f>+D18/C18</f>
        <v>0.99226509653911044</v>
      </c>
      <c r="F18" s="99">
        <f>+F85</f>
        <v>100606008129.92</v>
      </c>
      <c r="G18" s="103">
        <f t="shared" si="1"/>
        <v>0.97375373672541254</v>
      </c>
      <c r="H18" s="99">
        <f>+H85</f>
        <v>96399223942.979996</v>
      </c>
      <c r="I18" s="104">
        <f t="shared" si="2"/>
        <v>0.9330367666579763</v>
      </c>
      <c r="M18" s="91"/>
      <c r="N18" s="91"/>
      <c r="P18" s="91"/>
      <c r="R18" s="91"/>
    </row>
    <row r="19" spans="2:19" ht="36" x14ac:dyDescent="0.25">
      <c r="B19" s="102" t="s">
        <v>15</v>
      </c>
      <c r="C19" s="98">
        <f>+C40+C63+C86+C107+C127</f>
        <v>26045852000</v>
      </c>
      <c r="D19" s="99">
        <f>+D40+D63+D86+D107+D127</f>
        <v>23802106010.889999</v>
      </c>
      <c r="E19" s="103">
        <f>+D19/C19</f>
        <v>0.91385399912776899</v>
      </c>
      <c r="F19" s="99">
        <f>+F40+F63+F86+F107+F127</f>
        <v>23797814720.889999</v>
      </c>
      <c r="G19" s="103">
        <f t="shared" si="1"/>
        <v>0.91368924007131724</v>
      </c>
      <c r="H19" s="99">
        <f>+H40+H63+H86+H107+H127</f>
        <v>23797814720.889999</v>
      </c>
      <c r="I19" s="104">
        <f t="shared" si="2"/>
        <v>0.91368924007131724</v>
      </c>
      <c r="M19" s="91"/>
      <c r="N19" s="91"/>
      <c r="P19" s="91"/>
      <c r="R19" s="91"/>
    </row>
    <row r="20" spans="2:19" ht="18" x14ac:dyDescent="0.25">
      <c r="B20" s="41" t="s">
        <v>233</v>
      </c>
      <c r="C20" s="105">
        <f>+C41+C87+C64</f>
        <v>0</v>
      </c>
      <c r="D20" s="105">
        <f>+D41+D87+D64</f>
        <v>0</v>
      </c>
      <c r="E20" s="106">
        <v>0</v>
      </c>
      <c r="F20" s="107">
        <f>+F41+F87+F64</f>
        <v>0</v>
      </c>
      <c r="G20" s="108">
        <v>0</v>
      </c>
      <c r="H20" s="107">
        <f>+H41+H87+H64</f>
        <v>0</v>
      </c>
      <c r="I20" s="109">
        <v>0</v>
      </c>
    </row>
    <row r="21" spans="2:19" s="90" customFormat="1" ht="18" x14ac:dyDescent="0.25">
      <c r="B21" s="87" t="s">
        <v>10</v>
      </c>
      <c r="C21" s="110">
        <f>+C42+C65+C88+C108+C128</f>
        <v>807291487859</v>
      </c>
      <c r="D21" s="110">
        <f>+D42+D65+D88+D108+D128</f>
        <v>651583817869.85999</v>
      </c>
      <c r="E21" s="111">
        <f>+D21/C21</f>
        <v>0.80712335961563408</v>
      </c>
      <c r="F21" s="110">
        <f>+F42+F65+F88+F108+F128</f>
        <v>314826838413.90002</v>
      </c>
      <c r="G21" s="111">
        <f>+F21/C21</f>
        <v>0.38997913783142363</v>
      </c>
      <c r="H21" s="110">
        <f>+H42+H65+H88+H108+H128</f>
        <v>293096583351.46997</v>
      </c>
      <c r="I21" s="111">
        <f>+H21/C21</f>
        <v>0.36306165463082607</v>
      </c>
      <c r="M21" s="91"/>
      <c r="N21" s="91"/>
      <c r="O21" s="78"/>
      <c r="P21" s="91"/>
      <c r="Q21" s="78"/>
      <c r="R21" s="91"/>
      <c r="S21" s="78"/>
    </row>
    <row r="22" spans="2:19" ht="11.25" customHeight="1" x14ac:dyDescent="0.25">
      <c r="B22" s="86"/>
      <c r="C22" s="112"/>
      <c r="D22" s="112"/>
      <c r="E22" s="113"/>
      <c r="F22" s="112"/>
      <c r="G22" s="113"/>
      <c r="H22" s="112"/>
      <c r="I22" s="113"/>
    </row>
    <row r="23" spans="2:19" s="90" customFormat="1" ht="32.25" customHeight="1" x14ac:dyDescent="0.25">
      <c r="B23" s="114" t="s">
        <v>11</v>
      </c>
      <c r="C23" s="115">
        <f>+C21+C14+C20</f>
        <v>5573578953403</v>
      </c>
      <c r="D23" s="115">
        <f>+D21+D14+D20</f>
        <v>4881701976053.0898</v>
      </c>
      <c r="E23" s="116">
        <f>+D23/C23</f>
        <v>0.8758648647244015</v>
      </c>
      <c r="F23" s="115">
        <f>+F44+F67+F90+F110+F130</f>
        <v>4093233281060.6904</v>
      </c>
      <c r="G23" s="116">
        <f>+F23/C23</f>
        <v>0.73439944338844054</v>
      </c>
      <c r="H23" s="115">
        <f>+H21+H14+H20</f>
        <v>4004186847454.5498</v>
      </c>
      <c r="I23" s="116">
        <f>+H23/C23</f>
        <v>0.71842291657315749</v>
      </c>
      <c r="M23" s="91"/>
      <c r="N23" s="91"/>
      <c r="O23" s="78"/>
      <c r="P23" s="91"/>
      <c r="Q23" s="78"/>
      <c r="R23" s="91"/>
      <c r="S23" s="78"/>
    </row>
    <row r="24" spans="2:19" x14ac:dyDescent="0.25">
      <c r="B24" s="117"/>
      <c r="F24" s="118"/>
    </row>
    <row r="25" spans="2:19" x14ac:dyDescent="0.25">
      <c r="C25" s="91"/>
      <c r="D25" s="91"/>
      <c r="E25" s="91"/>
      <c r="F25" s="91"/>
      <c r="G25" s="91"/>
      <c r="H25" s="91"/>
      <c r="I25" s="91"/>
    </row>
    <row r="26" spans="2:19" x14ac:dyDescent="0.25">
      <c r="C26" s="91"/>
      <c r="D26" s="91"/>
      <c r="E26" s="91"/>
      <c r="F26" s="91"/>
      <c r="G26" s="91"/>
      <c r="H26" s="91"/>
      <c r="I26" s="91"/>
    </row>
    <row r="30" spans="2:19" ht="22.5" x14ac:dyDescent="0.25">
      <c r="B30" s="119"/>
      <c r="C30" s="79" t="s">
        <v>241</v>
      </c>
      <c r="D30" s="79"/>
      <c r="E30" s="79"/>
      <c r="F30" s="79"/>
      <c r="G30" s="79"/>
      <c r="H30" s="79"/>
      <c r="I30" s="79"/>
    </row>
    <row r="34" spans="2:11" ht="18" customHeight="1" x14ac:dyDescent="0.25">
      <c r="B34" s="83" t="s">
        <v>1</v>
      </c>
      <c r="C34" s="83" t="s">
        <v>2</v>
      </c>
      <c r="D34" s="83" t="s">
        <v>3</v>
      </c>
      <c r="E34" s="83" t="s">
        <v>4</v>
      </c>
      <c r="F34" s="83" t="s">
        <v>5</v>
      </c>
      <c r="G34" s="83" t="s">
        <v>4</v>
      </c>
      <c r="H34" s="83" t="s">
        <v>6</v>
      </c>
      <c r="I34" s="83" t="s">
        <v>4</v>
      </c>
    </row>
    <row r="35" spans="2:11" ht="6" customHeight="1" x14ac:dyDescent="0.25">
      <c r="B35" s="120"/>
      <c r="C35" s="120"/>
      <c r="D35" s="120"/>
      <c r="E35" s="120"/>
      <c r="F35" s="120"/>
      <c r="G35" s="120"/>
      <c r="H35" s="120"/>
      <c r="I35" s="120"/>
    </row>
    <row r="36" spans="2:11" ht="18" customHeight="1" x14ac:dyDescent="0.25">
      <c r="B36" s="87" t="s">
        <v>7</v>
      </c>
      <c r="C36" s="121">
        <f>SUM(C37:C40)</f>
        <v>164176400000</v>
      </c>
      <c r="D36" s="121">
        <f>SUM(D37:D41)</f>
        <v>148173583806.89001</v>
      </c>
      <c r="E36" s="89">
        <f t="shared" ref="E36" si="4">+D36/C36</f>
        <v>0.90252669571808142</v>
      </c>
      <c r="F36" s="121">
        <f>SUM(F37:F40)</f>
        <v>137061523598.45999</v>
      </c>
      <c r="G36" s="89">
        <f>+F36/C36</f>
        <v>0.83484303224129652</v>
      </c>
      <c r="H36" s="121">
        <f>SUM(H37:H40)</f>
        <v>135366393224.51001</v>
      </c>
      <c r="I36" s="89">
        <f>+H36/C36</f>
        <v>0.82451797715451192</v>
      </c>
    </row>
    <row r="37" spans="2:11" ht="18" customHeight="1" x14ac:dyDescent="0.25">
      <c r="B37" s="92" t="s">
        <v>8</v>
      </c>
      <c r="C37" s="122">
        <v>51672900000</v>
      </c>
      <c r="D37" s="122">
        <v>46079505534</v>
      </c>
      <c r="E37" s="95">
        <v>0.89175381164982026</v>
      </c>
      <c r="F37" s="122">
        <v>46079505534</v>
      </c>
      <c r="G37" s="95">
        <v>0.89175381164982026</v>
      </c>
      <c r="H37" s="123">
        <v>45659201981</v>
      </c>
      <c r="I37" s="96">
        <v>0.88361988549123427</v>
      </c>
    </row>
    <row r="38" spans="2:11" ht="18" customHeight="1" x14ac:dyDescent="0.25">
      <c r="B38" s="97" t="s">
        <v>13</v>
      </c>
      <c r="C38" s="124">
        <v>33053039259</v>
      </c>
      <c r="D38" s="124">
        <v>29508320309.099998</v>
      </c>
      <c r="E38" s="100">
        <v>0.8927566411631932</v>
      </c>
      <c r="F38" s="124">
        <v>26925728922.669998</v>
      </c>
      <c r="G38" s="100">
        <v>0.81462187823887944</v>
      </c>
      <c r="H38" s="125">
        <v>25868548039.720001</v>
      </c>
      <c r="I38" s="101">
        <v>0.78263750080641259</v>
      </c>
    </row>
    <row r="39" spans="2:11" ht="18" customHeight="1" x14ac:dyDescent="0.25">
      <c r="B39" s="97" t="s">
        <v>14</v>
      </c>
      <c r="C39" s="124">
        <v>78872960741</v>
      </c>
      <c r="D39" s="124">
        <v>72020749520.789993</v>
      </c>
      <c r="E39" s="100">
        <v>0.91312344362587028</v>
      </c>
      <c r="F39" s="124">
        <v>63491280698.790001</v>
      </c>
      <c r="G39" s="100">
        <v>0.80498158180317625</v>
      </c>
      <c r="H39" s="125">
        <v>63273634760.790001</v>
      </c>
      <c r="I39" s="101">
        <v>0.80222213248169461</v>
      </c>
    </row>
    <row r="40" spans="2:11" ht="43.5" customHeight="1" x14ac:dyDescent="0.25">
      <c r="B40" s="126" t="s">
        <v>15</v>
      </c>
      <c r="C40" s="124">
        <v>577500000</v>
      </c>
      <c r="D40" s="124">
        <v>565008443</v>
      </c>
      <c r="E40" s="100">
        <v>0.97836959826839831</v>
      </c>
      <c r="F40" s="124">
        <v>565008443</v>
      </c>
      <c r="G40" s="127">
        <v>0.97836959826839831</v>
      </c>
      <c r="H40" s="124">
        <v>565008443</v>
      </c>
      <c r="I40" s="101">
        <v>0.97836959826839831</v>
      </c>
    </row>
    <row r="41" spans="2:11" ht="30" customHeight="1" x14ac:dyDescent="0.25">
      <c r="B41" s="41" t="s">
        <v>233</v>
      </c>
      <c r="C41" s="42">
        <v>0</v>
      </c>
      <c r="D41" s="42">
        <v>0</v>
      </c>
      <c r="E41" s="45">
        <v>0</v>
      </c>
      <c r="F41" s="42">
        <v>0</v>
      </c>
      <c r="G41" s="46">
        <v>0</v>
      </c>
      <c r="H41" s="42">
        <v>0</v>
      </c>
      <c r="I41" s="46">
        <v>0</v>
      </c>
      <c r="K41" s="128"/>
    </row>
    <row r="42" spans="2:11" ht="18" customHeight="1" x14ac:dyDescent="0.25">
      <c r="B42" s="87" t="s">
        <v>10</v>
      </c>
      <c r="C42" s="121">
        <v>73125091530</v>
      </c>
      <c r="D42" s="121">
        <v>65373677570.720001</v>
      </c>
      <c r="E42" s="89">
        <v>0.89399789050383704</v>
      </c>
      <c r="F42" s="121">
        <v>43569888224.599998</v>
      </c>
      <c r="G42" s="89">
        <v>0.59582678548477708</v>
      </c>
      <c r="H42" s="121">
        <v>39863946433.199997</v>
      </c>
      <c r="I42" s="89">
        <v>0.54514730305459624</v>
      </c>
    </row>
    <row r="43" spans="2:11" ht="6" customHeight="1" x14ac:dyDescent="0.25">
      <c r="B43" s="86"/>
      <c r="C43" s="86"/>
      <c r="D43" s="86"/>
      <c r="E43" s="129"/>
      <c r="F43" s="86"/>
      <c r="G43" s="129"/>
      <c r="H43" s="86"/>
      <c r="I43" s="129"/>
    </row>
    <row r="44" spans="2:11" ht="18" customHeight="1" x14ac:dyDescent="0.25">
      <c r="B44" s="114" t="s">
        <v>11</v>
      </c>
      <c r="C44" s="130">
        <f>+C42+C36+C41</f>
        <v>237301491530</v>
      </c>
      <c r="D44" s="131">
        <f>+D36+D41+D42</f>
        <v>213547261377.61002</v>
      </c>
      <c r="E44" s="132">
        <f>+D44/C44</f>
        <v>0.89989852150007688</v>
      </c>
      <c r="F44" s="131">
        <f>+F36+F41+F42</f>
        <v>180631411823.06</v>
      </c>
      <c r="G44" s="132">
        <f>+F44/C44</f>
        <v>0.76118953428585723</v>
      </c>
      <c r="H44" s="131">
        <f>+H36+H41+H42</f>
        <v>175230339657.71002</v>
      </c>
      <c r="I44" s="132">
        <f>+H44/C44</f>
        <v>0.7384291541022916</v>
      </c>
    </row>
    <row r="46" spans="2:11" x14ac:dyDescent="0.25">
      <c r="B46" s="117"/>
      <c r="E46" s="133"/>
    </row>
    <row r="47" spans="2:11" x14ac:dyDescent="0.25">
      <c r="E47" s="133"/>
    </row>
    <row r="48" spans="2:11" x14ac:dyDescent="0.25">
      <c r="E48" s="133"/>
    </row>
    <row r="52" spans="2:9" ht="22.5" x14ac:dyDescent="0.25">
      <c r="C52" s="79" t="s">
        <v>241</v>
      </c>
      <c r="D52" s="79"/>
      <c r="E52" s="79"/>
      <c r="F52" s="79"/>
      <c r="G52" s="79"/>
      <c r="H52" s="79"/>
      <c r="I52" s="79"/>
    </row>
    <row r="56" spans="2:9" ht="16.5" x14ac:dyDescent="0.25">
      <c r="B56" s="134"/>
      <c r="C56" s="134"/>
      <c r="D56" s="134"/>
      <c r="E56" s="134"/>
      <c r="F56" s="134"/>
      <c r="G56" s="134"/>
      <c r="H56" s="134"/>
      <c r="I56" s="134"/>
    </row>
    <row r="57" spans="2:9" ht="21" customHeight="1" x14ac:dyDescent="0.25">
      <c r="B57" s="135" t="s">
        <v>1</v>
      </c>
      <c r="C57" s="135" t="s">
        <v>2</v>
      </c>
      <c r="D57" s="135" t="s">
        <v>3</v>
      </c>
      <c r="E57" s="135" t="s">
        <v>12</v>
      </c>
      <c r="F57" s="135" t="s">
        <v>5</v>
      </c>
      <c r="G57" s="135" t="s">
        <v>12</v>
      </c>
      <c r="H57" s="135" t="s">
        <v>6</v>
      </c>
      <c r="I57" s="135" t="s">
        <v>12</v>
      </c>
    </row>
    <row r="58" spans="2:9" ht="6" customHeight="1" x14ac:dyDescent="0.25">
      <c r="B58" s="86"/>
      <c r="C58" s="86"/>
      <c r="D58" s="86"/>
      <c r="E58" s="86"/>
      <c r="F58" s="86"/>
      <c r="G58" s="86"/>
      <c r="H58" s="86"/>
      <c r="I58" s="86"/>
    </row>
    <row r="59" spans="2:9" ht="18" customHeight="1" x14ac:dyDescent="0.25">
      <c r="B59" s="87" t="s">
        <v>7</v>
      </c>
      <c r="C59" s="121">
        <f>SUM(C60:C63)</f>
        <v>721531000000</v>
      </c>
      <c r="D59" s="121">
        <f>+D60+D61+D62+D63</f>
        <v>443852324591.10999</v>
      </c>
      <c r="E59" s="89">
        <f>+D59/C59</f>
        <v>0.61515350635123089</v>
      </c>
      <c r="F59" s="121">
        <f>+F60+F61+F62+F63</f>
        <v>420181072864.41003</v>
      </c>
      <c r="G59" s="89">
        <f>+F59/C59</f>
        <v>0.58234652823566835</v>
      </c>
      <c r="H59" s="121">
        <f>+H60+H61+H62+H63</f>
        <v>411661694641.90002</v>
      </c>
      <c r="I59" s="89">
        <f>+H59/C59</f>
        <v>0.57053916552705297</v>
      </c>
    </row>
    <row r="60" spans="2:9" ht="18" customHeight="1" x14ac:dyDescent="0.25">
      <c r="B60" s="92" t="s">
        <v>8</v>
      </c>
      <c r="C60" s="122">
        <v>254368980671</v>
      </c>
      <c r="D60" s="122">
        <v>230712499724</v>
      </c>
      <c r="E60" s="95">
        <v>0.90699934840876995</v>
      </c>
      <c r="F60" s="122">
        <v>230712499724</v>
      </c>
      <c r="G60" s="95">
        <v>0.90699934840876995</v>
      </c>
      <c r="H60" s="122">
        <v>230662644936</v>
      </c>
      <c r="I60" s="96">
        <v>0.90680335443234839</v>
      </c>
    </row>
    <row r="61" spans="2:9" ht="18" customHeight="1" x14ac:dyDescent="0.25">
      <c r="B61" s="97" t="s">
        <v>13</v>
      </c>
      <c r="C61" s="124">
        <v>135699900000</v>
      </c>
      <c r="D61" s="124">
        <v>121279172686.08</v>
      </c>
      <c r="E61" s="100">
        <v>0.89373074472479352</v>
      </c>
      <c r="F61" s="124">
        <v>103268751151.38</v>
      </c>
      <c r="G61" s="100">
        <v>0.76100830694333599</v>
      </c>
      <c r="H61" s="124">
        <v>100420545347.87</v>
      </c>
      <c r="I61" s="101">
        <v>0.7400193025040549</v>
      </c>
    </row>
    <row r="62" spans="2:9" ht="18" customHeight="1" x14ac:dyDescent="0.25">
      <c r="B62" s="97" t="s">
        <v>14</v>
      </c>
      <c r="C62" s="124">
        <v>326299919329</v>
      </c>
      <c r="D62" s="124">
        <v>88648666614.029999</v>
      </c>
      <c r="E62" s="100">
        <v>0.27167848155257368</v>
      </c>
      <c r="F62" s="124">
        <v>82987836422.029999</v>
      </c>
      <c r="G62" s="100">
        <v>0.25432993239068336</v>
      </c>
      <c r="H62" s="124">
        <v>77366518791.029999</v>
      </c>
      <c r="I62" s="101">
        <v>0.23710247599854073</v>
      </c>
    </row>
    <row r="63" spans="2:9" ht="48" customHeight="1" x14ac:dyDescent="0.25">
      <c r="B63" s="126" t="s">
        <v>15</v>
      </c>
      <c r="C63" s="124">
        <v>5162200000</v>
      </c>
      <c r="D63" s="124">
        <v>3211985567</v>
      </c>
      <c r="E63" s="100">
        <v>0.62221253864631354</v>
      </c>
      <c r="F63" s="124">
        <v>3211985567</v>
      </c>
      <c r="G63" s="100">
        <v>0.62221253864631354</v>
      </c>
      <c r="H63" s="124">
        <v>3211985567</v>
      </c>
      <c r="I63" s="101">
        <v>0.62221253864631354</v>
      </c>
    </row>
    <row r="64" spans="2:9" ht="30" customHeight="1" x14ac:dyDescent="0.25">
      <c r="B64" s="41" t="s">
        <v>233</v>
      </c>
      <c r="C64" s="42">
        <v>0</v>
      </c>
      <c r="D64" s="42">
        <v>0</v>
      </c>
      <c r="E64" s="45">
        <v>0</v>
      </c>
      <c r="F64" s="42">
        <v>0</v>
      </c>
      <c r="G64" s="46">
        <v>0</v>
      </c>
      <c r="H64" s="42">
        <v>0</v>
      </c>
      <c r="I64" s="47">
        <v>0</v>
      </c>
    </row>
    <row r="65" spans="2:11" ht="18" customHeight="1" x14ac:dyDescent="0.25">
      <c r="B65" s="87" t="s">
        <v>10</v>
      </c>
      <c r="C65" s="121">
        <v>297617170025</v>
      </c>
      <c r="D65" s="121">
        <v>190967059355.35001</v>
      </c>
      <c r="E65" s="89">
        <v>0.64165336744284163</v>
      </c>
      <c r="F65" s="121">
        <v>139791186481.04999</v>
      </c>
      <c r="G65" s="89">
        <v>0.46970134978874861</v>
      </c>
      <c r="H65" s="121">
        <v>124376143866.5</v>
      </c>
      <c r="I65" s="89">
        <v>0.41790647984473589</v>
      </c>
      <c r="K65" s="128"/>
    </row>
    <row r="66" spans="2:11" ht="6" customHeight="1" x14ac:dyDescent="0.25">
      <c r="B66" s="86"/>
      <c r="C66" s="86"/>
      <c r="D66" s="86"/>
      <c r="E66" s="129"/>
      <c r="F66" s="86"/>
      <c r="G66" s="129"/>
      <c r="H66" s="86"/>
      <c r="I66" s="129"/>
    </row>
    <row r="67" spans="2:11" ht="18" customHeight="1" x14ac:dyDescent="0.25">
      <c r="B67" s="114" t="s">
        <v>11</v>
      </c>
      <c r="C67" s="131">
        <f>+C65+C59+C64</f>
        <v>1019148170025</v>
      </c>
      <c r="D67" s="131">
        <f>+D65+D59+D64</f>
        <v>634819383946.45996</v>
      </c>
      <c r="E67" s="132">
        <f>+D67/C67</f>
        <v>0.62289213935485721</v>
      </c>
      <c r="F67" s="131">
        <f>+F65+F59+F64</f>
        <v>559972259345.45996</v>
      </c>
      <c r="G67" s="132">
        <f>+F67/C67</f>
        <v>0.54945127295055018</v>
      </c>
      <c r="H67" s="131">
        <f>+H65+H59+H64</f>
        <v>536037838508.40002</v>
      </c>
      <c r="I67" s="132">
        <f>+H67/C67</f>
        <v>0.52596654173970681</v>
      </c>
    </row>
    <row r="69" spans="2:11" x14ac:dyDescent="0.25">
      <c r="B69" s="117"/>
    </row>
    <row r="71" spans="2:11" hidden="1" x14ac:dyDescent="0.25"/>
    <row r="75" spans="2:11" ht="22.5" x14ac:dyDescent="0.25">
      <c r="B75" s="119"/>
      <c r="C75" s="79" t="s">
        <v>241</v>
      </c>
      <c r="D75" s="79"/>
      <c r="E75" s="79"/>
      <c r="F75" s="79"/>
      <c r="G75" s="79"/>
      <c r="H75" s="79"/>
      <c r="I75" s="79"/>
    </row>
    <row r="79" spans="2:11" ht="18" customHeight="1" x14ac:dyDescent="0.25">
      <c r="B79" s="83" t="s">
        <v>1</v>
      </c>
      <c r="C79" s="83" t="s">
        <v>2</v>
      </c>
      <c r="D79" s="83" t="s">
        <v>3</v>
      </c>
      <c r="E79" s="83" t="s">
        <v>4</v>
      </c>
      <c r="F79" s="83" t="s">
        <v>5</v>
      </c>
      <c r="G79" s="83" t="s">
        <v>4</v>
      </c>
      <c r="H79" s="83" t="s">
        <v>6</v>
      </c>
      <c r="I79" s="83" t="s">
        <v>4</v>
      </c>
    </row>
    <row r="80" spans="2:11" ht="6" customHeight="1" x14ac:dyDescent="0.25">
      <c r="B80" s="120"/>
      <c r="C80" s="120"/>
      <c r="D80" s="120"/>
      <c r="E80" s="120"/>
      <c r="F80" s="120"/>
      <c r="G80" s="120"/>
      <c r="H80" s="120"/>
      <c r="I80" s="120"/>
    </row>
    <row r="81" spans="2:11" ht="18" customHeight="1" x14ac:dyDescent="0.25">
      <c r="B81" s="87" t="s">
        <v>7</v>
      </c>
      <c r="C81" s="121">
        <f>SUM(C82:C86)</f>
        <v>2163101720000</v>
      </c>
      <c r="D81" s="121">
        <f>+D82+D83+D84+D85+D86</f>
        <v>2010879673423.7898</v>
      </c>
      <c r="E81" s="89">
        <f t="shared" ref="E81" si="5">+D81/C81</f>
        <v>0.92962788334512059</v>
      </c>
      <c r="F81" s="121">
        <f>+F82+F83+F84+F85+F86</f>
        <v>1966554860850.9299</v>
      </c>
      <c r="G81" s="89">
        <f t="shared" ref="G81" si="6">+F81/C81</f>
        <v>0.90913656194167791</v>
      </c>
      <c r="H81" s="121">
        <f>+H82+H83+H84+H85+H86</f>
        <v>1941492408436.8201</v>
      </c>
      <c r="I81" s="89">
        <f t="shared" ref="I81" si="7">+H81/C81</f>
        <v>0.89755021249616507</v>
      </c>
    </row>
    <row r="82" spans="2:11" ht="18" customHeight="1" x14ac:dyDescent="0.25">
      <c r="B82" s="92" t="s">
        <v>8</v>
      </c>
      <c r="C82" s="122">
        <v>1633479500000</v>
      </c>
      <c r="D82" s="122">
        <v>1507411276128.1499</v>
      </c>
      <c r="E82" s="95">
        <v>0.92282227975811748</v>
      </c>
      <c r="F82" s="122">
        <v>1506328565133.3501</v>
      </c>
      <c r="G82" s="95">
        <v>0.92215945479165795</v>
      </c>
      <c r="H82" s="122">
        <v>1505837798660.3501</v>
      </c>
      <c r="I82" s="96">
        <v>0.92185901240900181</v>
      </c>
    </row>
    <row r="83" spans="2:11" ht="18" customHeight="1" x14ac:dyDescent="0.25">
      <c r="B83" s="97" t="s">
        <v>13</v>
      </c>
      <c r="C83" s="124">
        <v>275759547000</v>
      </c>
      <c r="D83" s="124">
        <v>265613924316.23001</v>
      </c>
      <c r="E83" s="100">
        <v>0.96320844447945808</v>
      </c>
      <c r="F83" s="122">
        <v>239293022309.5</v>
      </c>
      <c r="G83" s="100">
        <v>0.86775970193155272</v>
      </c>
      <c r="H83" s="124">
        <v>223979526308.56</v>
      </c>
      <c r="I83" s="101">
        <v>0.81222764087496846</v>
      </c>
    </row>
    <row r="84" spans="2:11" ht="18" customHeight="1" x14ac:dyDescent="0.25">
      <c r="B84" s="97" t="s">
        <v>14</v>
      </c>
      <c r="C84" s="124">
        <v>134289509000</v>
      </c>
      <c r="D84" s="124">
        <v>119237217943.63998</v>
      </c>
      <c r="E84" s="100">
        <v>0.88791163830705477</v>
      </c>
      <c r="F84" s="124">
        <v>104232861004.27</v>
      </c>
      <c r="G84" s="100">
        <v>0.77618022271769571</v>
      </c>
      <c r="H84" s="124">
        <v>99181455251.040009</v>
      </c>
      <c r="I84" s="101">
        <v>0.73856443433001162</v>
      </c>
    </row>
    <row r="85" spans="2:11" ht="37.5" customHeight="1" x14ac:dyDescent="0.25">
      <c r="B85" s="102" t="s">
        <v>240</v>
      </c>
      <c r="C85" s="124">
        <v>103317712000</v>
      </c>
      <c r="D85" s="124">
        <v>102518559471.88</v>
      </c>
      <c r="E85" s="100">
        <v>0.99226509653911044</v>
      </c>
      <c r="F85" s="124">
        <v>100606008129.92</v>
      </c>
      <c r="G85" s="100">
        <v>0.97375373672541254</v>
      </c>
      <c r="H85" s="124">
        <v>96399223942.979996</v>
      </c>
      <c r="I85" s="101">
        <v>0.9330367666579763</v>
      </c>
    </row>
    <row r="86" spans="2:11" ht="39" customHeight="1" x14ac:dyDescent="0.25">
      <c r="B86" s="126" t="s">
        <v>15</v>
      </c>
      <c r="C86" s="124">
        <v>16255452000</v>
      </c>
      <c r="D86" s="124">
        <v>16098695563.889999</v>
      </c>
      <c r="E86" s="100">
        <v>0.99035668549173528</v>
      </c>
      <c r="F86" s="124">
        <v>16094404273.889999</v>
      </c>
      <c r="G86" s="100">
        <v>0.9900926946780686</v>
      </c>
      <c r="H86" s="124">
        <v>16094404273.889999</v>
      </c>
      <c r="I86" s="101">
        <v>0.9900926946780686</v>
      </c>
    </row>
    <row r="87" spans="2:11" ht="25.5" customHeight="1" x14ac:dyDescent="0.25">
      <c r="B87" s="41" t="s">
        <v>233</v>
      </c>
      <c r="C87" s="42">
        <v>0</v>
      </c>
      <c r="D87" s="42">
        <v>0</v>
      </c>
      <c r="E87" s="45">
        <v>0</v>
      </c>
      <c r="F87" s="42">
        <v>0</v>
      </c>
      <c r="G87" s="45">
        <v>0</v>
      </c>
      <c r="H87" s="42">
        <v>0</v>
      </c>
      <c r="I87" s="47">
        <v>0</v>
      </c>
    </row>
    <row r="88" spans="2:11" ht="23.25" customHeight="1" x14ac:dyDescent="0.25">
      <c r="B88" s="87" t="s">
        <v>10</v>
      </c>
      <c r="C88" s="121">
        <v>6432700000</v>
      </c>
      <c r="D88" s="121">
        <v>5815425778</v>
      </c>
      <c r="E88" s="89">
        <v>0.9040411923453604</v>
      </c>
      <c r="F88" s="121">
        <v>5287368278</v>
      </c>
      <c r="G88" s="89">
        <v>0.82195163430596796</v>
      </c>
      <c r="H88" s="121">
        <v>3491688278</v>
      </c>
      <c r="I88" s="89">
        <v>0.54280290982013768</v>
      </c>
      <c r="K88" s="128"/>
    </row>
    <row r="89" spans="2:11" ht="6" customHeight="1" x14ac:dyDescent="0.25">
      <c r="B89" s="86"/>
      <c r="C89" s="86"/>
      <c r="D89" s="86"/>
      <c r="E89" s="129"/>
      <c r="F89" s="86"/>
      <c r="G89" s="129"/>
      <c r="H89" s="86"/>
      <c r="I89" s="129"/>
    </row>
    <row r="90" spans="2:11" ht="18" customHeight="1" x14ac:dyDescent="0.25">
      <c r="B90" s="114" t="s">
        <v>11</v>
      </c>
      <c r="C90" s="130">
        <f>+C88+C81+C87</f>
        <v>2169534420000</v>
      </c>
      <c r="D90" s="131">
        <f>+D88+D81+D87</f>
        <v>2016695099201.7898</v>
      </c>
      <c r="E90" s="132">
        <f>+D90/C90</f>
        <v>0.92955201844725277</v>
      </c>
      <c r="F90" s="131">
        <f>+F88+F81+F87</f>
        <v>1971842229128.9299</v>
      </c>
      <c r="G90" s="132">
        <f>+F90/C90</f>
        <v>0.90887805740778704</v>
      </c>
      <c r="H90" s="131">
        <f>+H88+H81+H87</f>
        <v>1944984096714.8201</v>
      </c>
      <c r="I90" s="132">
        <f>+H90/C90</f>
        <v>0.89649838176562324</v>
      </c>
    </row>
    <row r="92" spans="2:11" x14ac:dyDescent="0.25">
      <c r="B92" s="117"/>
    </row>
    <row r="93" spans="2:11" x14ac:dyDescent="0.25">
      <c r="H93" s="91"/>
    </row>
    <row r="96" spans="2:11" ht="22.5" x14ac:dyDescent="0.25">
      <c r="C96" s="79" t="s">
        <v>241</v>
      </c>
      <c r="D96" s="79"/>
      <c r="E96" s="79"/>
      <c r="F96" s="79"/>
      <c r="G96" s="79"/>
      <c r="H96" s="79"/>
      <c r="I96" s="79"/>
    </row>
    <row r="100" spans="2:11" ht="16.5" x14ac:dyDescent="0.25">
      <c r="B100" s="134"/>
      <c r="C100" s="134"/>
      <c r="D100" s="134"/>
      <c r="E100" s="134"/>
      <c r="F100" s="134"/>
      <c r="G100" s="134"/>
      <c r="H100" s="134"/>
      <c r="I100" s="134"/>
    </row>
    <row r="101" spans="2:11" ht="23.25" customHeight="1" x14ac:dyDescent="0.25">
      <c r="B101" s="135" t="s">
        <v>1</v>
      </c>
      <c r="C101" s="83" t="s">
        <v>2</v>
      </c>
      <c r="D101" s="83" t="s">
        <v>3</v>
      </c>
      <c r="E101" s="83" t="s">
        <v>4</v>
      </c>
      <c r="F101" s="83" t="s">
        <v>5</v>
      </c>
      <c r="G101" s="83" t="s">
        <v>4</v>
      </c>
      <c r="H101" s="83" t="s">
        <v>6</v>
      </c>
      <c r="I101" s="83" t="s">
        <v>4</v>
      </c>
    </row>
    <row r="102" spans="2:11" ht="6" customHeight="1" x14ac:dyDescent="0.25">
      <c r="B102" s="86"/>
      <c r="C102" s="86"/>
      <c r="D102" s="86"/>
      <c r="E102" s="86"/>
      <c r="F102" s="86"/>
      <c r="G102" s="86"/>
      <c r="H102" s="86"/>
      <c r="I102" s="86"/>
    </row>
    <row r="103" spans="2:11" ht="18" customHeight="1" x14ac:dyDescent="0.25">
      <c r="B103" s="87" t="s">
        <v>7</v>
      </c>
      <c r="C103" s="121">
        <f>SUM(C104:C107)</f>
        <v>195491745544</v>
      </c>
      <c r="D103" s="121">
        <f>SUM(D104:D107)</f>
        <v>177870449667.97998</v>
      </c>
      <c r="E103" s="89">
        <f t="shared" ref="E103" si="8">+D103/C103</f>
        <v>0.90986168839515558</v>
      </c>
      <c r="F103" s="121">
        <f>SUM(F104:F107)</f>
        <v>134549090100.91</v>
      </c>
      <c r="G103" s="89">
        <f t="shared" ref="G103:G108" si="9">+F103/C103</f>
        <v>0.68825969979702584</v>
      </c>
      <c r="H103" s="121">
        <f>SUM(H104:H107)</f>
        <v>133634806847.21001</v>
      </c>
      <c r="I103" s="89">
        <f t="shared" ref="I103:I108" si="10">+H103/C103</f>
        <v>0.68358286164636228</v>
      </c>
    </row>
    <row r="104" spans="2:11" ht="18" customHeight="1" x14ac:dyDescent="0.25">
      <c r="B104" s="92" t="s">
        <v>8</v>
      </c>
      <c r="C104" s="122">
        <v>66681300000</v>
      </c>
      <c r="D104" s="122">
        <v>53488287207</v>
      </c>
      <c r="E104" s="95">
        <v>0.80214823656707357</v>
      </c>
      <c r="F104" s="122">
        <v>53446271108</v>
      </c>
      <c r="G104" s="95">
        <v>0.801518133389721</v>
      </c>
      <c r="H104" s="122">
        <v>52941356234.650002</v>
      </c>
      <c r="I104" s="96">
        <v>0.79394607235686765</v>
      </c>
    </row>
    <row r="105" spans="2:11" ht="18" customHeight="1" x14ac:dyDescent="0.25">
      <c r="B105" s="97" t="s">
        <v>13</v>
      </c>
      <c r="C105" s="124">
        <v>23832000000</v>
      </c>
      <c r="D105" s="124">
        <v>22446802292.549999</v>
      </c>
      <c r="E105" s="100">
        <v>0.94187656480991944</v>
      </c>
      <c r="F105" s="124">
        <v>17591613936.200001</v>
      </c>
      <c r="G105" s="100">
        <v>0.73815097080396108</v>
      </c>
      <c r="H105" s="124">
        <v>17321101674.700001</v>
      </c>
      <c r="I105" s="101">
        <v>0.72680017097599869</v>
      </c>
    </row>
    <row r="106" spans="2:11" ht="18" customHeight="1" x14ac:dyDescent="0.25">
      <c r="B106" s="97" t="s">
        <v>14</v>
      </c>
      <c r="C106" s="124">
        <v>104679345544</v>
      </c>
      <c r="D106" s="124">
        <v>101641558848.42999</v>
      </c>
      <c r="E106" s="100">
        <v>0.97098007558431731</v>
      </c>
      <c r="F106" s="124">
        <v>63217403736.709999</v>
      </c>
      <c r="G106" s="100">
        <v>0.60391477810813932</v>
      </c>
      <c r="H106" s="124">
        <v>63078547617.860001</v>
      </c>
      <c r="I106" s="101">
        <v>0.60258828797650554</v>
      </c>
    </row>
    <row r="107" spans="2:11" ht="45" customHeight="1" x14ac:dyDescent="0.25">
      <c r="B107" s="126" t="s">
        <v>15</v>
      </c>
      <c r="C107" s="124">
        <v>299100000</v>
      </c>
      <c r="D107" s="124">
        <v>293801320</v>
      </c>
      <c r="E107" s="103">
        <v>0.98228458709461719</v>
      </c>
      <c r="F107" s="124">
        <v>293801320</v>
      </c>
      <c r="G107" s="103">
        <v>0.98228458709461719</v>
      </c>
      <c r="H107" s="124">
        <v>293801320</v>
      </c>
      <c r="I107" s="104">
        <v>0.98228458709461719</v>
      </c>
      <c r="K107" s="128"/>
    </row>
    <row r="108" spans="2:11" ht="18" customHeight="1" x14ac:dyDescent="0.25">
      <c r="B108" s="87" t="s">
        <v>10</v>
      </c>
      <c r="C108" s="121">
        <v>12266327000</v>
      </c>
      <c r="D108" s="121">
        <v>10930057341.310001</v>
      </c>
      <c r="E108" s="89">
        <v>0.89106195695826484</v>
      </c>
      <c r="F108" s="121">
        <v>9390765703.7600002</v>
      </c>
      <c r="G108" s="89">
        <v>0.76557275081285536</v>
      </c>
      <c r="H108" s="121">
        <v>8584988380.6099997</v>
      </c>
      <c r="I108" s="89">
        <v>0.69988256310222285</v>
      </c>
    </row>
    <row r="109" spans="2:11" ht="6" customHeight="1" x14ac:dyDescent="0.25">
      <c r="B109" s="86"/>
      <c r="C109" s="86"/>
      <c r="D109" s="86"/>
      <c r="E109" s="129"/>
      <c r="F109" s="86"/>
      <c r="G109" s="129"/>
      <c r="H109" s="86"/>
      <c r="I109" s="129"/>
    </row>
    <row r="110" spans="2:11" ht="18" customHeight="1" x14ac:dyDescent="0.25">
      <c r="B110" s="114" t="s">
        <v>11</v>
      </c>
      <c r="C110" s="130">
        <f>+C103+C108</f>
        <v>207758072544</v>
      </c>
      <c r="D110" s="131">
        <f>+D103+D108</f>
        <v>188800507009.28998</v>
      </c>
      <c r="E110" s="132">
        <f>+D110/C110</f>
        <v>0.90875172597351139</v>
      </c>
      <c r="F110" s="131">
        <f>+F103+F108</f>
        <v>143939855804.67001</v>
      </c>
      <c r="G110" s="132">
        <f>+F110/C110</f>
        <v>0.69282437039449207</v>
      </c>
      <c r="H110" s="131">
        <f>+H103+H108</f>
        <v>142219795227.82001</v>
      </c>
      <c r="I110" s="132">
        <f>+H110/C110</f>
        <v>0.68454521880347163</v>
      </c>
    </row>
    <row r="112" spans="2:11" x14ac:dyDescent="0.25">
      <c r="B112" s="117"/>
    </row>
    <row r="116" spans="2:9" ht="22.5" x14ac:dyDescent="0.25">
      <c r="C116" s="79" t="s">
        <v>241</v>
      </c>
      <c r="D116" s="79"/>
      <c r="E116" s="79"/>
      <c r="F116" s="79"/>
      <c r="G116" s="79"/>
      <c r="H116" s="79"/>
      <c r="I116" s="79"/>
    </row>
    <row r="120" spans="2:9" ht="16.5" x14ac:dyDescent="0.25">
      <c r="B120" s="134"/>
      <c r="C120" s="134"/>
      <c r="D120" s="134"/>
      <c r="E120" s="134"/>
      <c r="F120" s="134"/>
      <c r="G120" s="134"/>
      <c r="H120" s="134"/>
      <c r="I120" s="134"/>
    </row>
    <row r="121" spans="2:9" ht="18" customHeight="1" x14ac:dyDescent="0.25">
      <c r="B121" s="135" t="s">
        <v>1</v>
      </c>
      <c r="C121" s="83" t="s">
        <v>2</v>
      </c>
      <c r="D121" s="83" t="s">
        <v>3</v>
      </c>
      <c r="E121" s="83" t="s">
        <v>4</v>
      </c>
      <c r="F121" s="83" t="s">
        <v>5</v>
      </c>
      <c r="G121" s="83" t="s">
        <v>4</v>
      </c>
      <c r="H121" s="83" t="s">
        <v>6</v>
      </c>
      <c r="I121" s="83" t="s">
        <v>4</v>
      </c>
    </row>
    <row r="122" spans="2:9" ht="6" customHeight="1" x14ac:dyDescent="0.25">
      <c r="B122" s="86"/>
      <c r="C122" s="86"/>
      <c r="D122" s="86"/>
      <c r="E122" s="86"/>
      <c r="F122" s="86"/>
      <c r="G122" s="86"/>
      <c r="H122" s="86"/>
      <c r="I122" s="86"/>
    </row>
    <row r="123" spans="2:9" ht="18" customHeight="1" x14ac:dyDescent="0.25">
      <c r="B123" s="87" t="s">
        <v>7</v>
      </c>
      <c r="C123" s="121">
        <f>SUM(C124:C127)</f>
        <v>1521986600000</v>
      </c>
      <c r="D123" s="121">
        <f>+D124+D125+D126+D127</f>
        <v>1449342126693.46</v>
      </c>
      <c r="E123" s="89">
        <f t="shared" ref="E123" si="11">+D123/C123</f>
        <v>0.95226996525032481</v>
      </c>
      <c r="F123" s="121">
        <f>+F124+F125+F126+F127</f>
        <v>1120059895232.0801</v>
      </c>
      <c r="G123" s="89">
        <f t="shared" ref="G123:G126" si="12">+F123/C123</f>
        <v>0.73591968236256489</v>
      </c>
      <c r="H123" s="121">
        <f>+H124+H125+H126+H127</f>
        <v>1088934960952.64</v>
      </c>
      <c r="I123" s="89">
        <f t="shared" ref="I123:I126" si="13">+H123/C123</f>
        <v>0.71546947979216113</v>
      </c>
    </row>
    <row r="124" spans="2:9" ht="18" customHeight="1" x14ac:dyDescent="0.25">
      <c r="B124" s="92" t="s">
        <v>8</v>
      </c>
      <c r="C124" s="122">
        <v>40191800000</v>
      </c>
      <c r="D124" s="122">
        <v>26378219007</v>
      </c>
      <c r="E124" s="95">
        <v>0.65630847603242448</v>
      </c>
      <c r="F124" s="122">
        <v>26372726558</v>
      </c>
      <c r="G124" s="95">
        <v>0.65617182007275121</v>
      </c>
      <c r="H124" s="122">
        <v>26372726558</v>
      </c>
      <c r="I124" s="96">
        <v>0.65617182007275121</v>
      </c>
    </row>
    <row r="125" spans="2:9" ht="18" customHeight="1" x14ac:dyDescent="0.25">
      <c r="B125" s="97" t="s">
        <v>13</v>
      </c>
      <c r="C125" s="122">
        <v>127526800000</v>
      </c>
      <c r="D125" s="122">
        <v>124211531639.25999</v>
      </c>
      <c r="E125" s="95">
        <v>0.97400335960174644</v>
      </c>
      <c r="F125" s="122">
        <v>86186576388.139999</v>
      </c>
      <c r="G125" s="95">
        <v>0.67583109109724382</v>
      </c>
      <c r="H125" s="122">
        <v>85986231108.860001</v>
      </c>
      <c r="I125" s="96">
        <v>0.67426008579263341</v>
      </c>
    </row>
    <row r="126" spans="2:9" ht="18" customHeight="1" x14ac:dyDescent="0.25">
      <c r="B126" s="97" t="s">
        <v>14</v>
      </c>
      <c r="C126" s="122">
        <v>1350516400000</v>
      </c>
      <c r="D126" s="122">
        <v>1295119760930.2</v>
      </c>
      <c r="E126" s="95">
        <v>0.95898114301329473</v>
      </c>
      <c r="F126" s="122">
        <v>1003867977168.9401</v>
      </c>
      <c r="G126" s="95">
        <v>0.74332157474647476</v>
      </c>
      <c r="H126" s="122">
        <v>972943388168.78003</v>
      </c>
      <c r="I126" s="96">
        <v>0.72042323082398707</v>
      </c>
    </row>
    <row r="127" spans="2:9" ht="40.5" customHeight="1" x14ac:dyDescent="0.25">
      <c r="B127" s="126" t="s">
        <v>15</v>
      </c>
      <c r="C127" s="122">
        <v>3751600000</v>
      </c>
      <c r="D127" s="122">
        <v>3632615117</v>
      </c>
      <c r="E127" s="95">
        <v>0.96828422992856378</v>
      </c>
      <c r="F127" s="122">
        <v>3632615117</v>
      </c>
      <c r="G127" s="95">
        <v>0.96828422992856378</v>
      </c>
      <c r="H127" s="122">
        <v>3632615117</v>
      </c>
      <c r="I127" s="96">
        <v>0.96828422992856378</v>
      </c>
    </row>
    <row r="128" spans="2:9" ht="18" customHeight="1" x14ac:dyDescent="0.25">
      <c r="B128" s="87" t="s">
        <v>10</v>
      </c>
      <c r="C128" s="121">
        <v>417850199304</v>
      </c>
      <c r="D128" s="121">
        <v>378497597824.47998</v>
      </c>
      <c r="E128" s="89">
        <v>0.90582126909340133</v>
      </c>
      <c r="F128" s="121">
        <v>116787629726.48999</v>
      </c>
      <c r="G128" s="89">
        <v>0.27949640785386604</v>
      </c>
      <c r="H128" s="121">
        <v>116779816393.16</v>
      </c>
      <c r="I128" s="89">
        <v>0.27947770896765511</v>
      </c>
    </row>
    <row r="129" spans="2:9" ht="8.25" customHeight="1" x14ac:dyDescent="0.25">
      <c r="B129" s="86"/>
      <c r="C129" s="136"/>
      <c r="D129" s="136"/>
      <c r="E129" s="137"/>
      <c r="F129" s="136"/>
      <c r="G129" s="137"/>
      <c r="H129" s="136"/>
      <c r="I129" s="137"/>
    </row>
    <row r="130" spans="2:9" ht="18.75" customHeight="1" x14ac:dyDescent="0.25">
      <c r="B130" s="114" t="s">
        <v>11</v>
      </c>
      <c r="C130" s="131">
        <f>+C123+C128</f>
        <v>1939836799304</v>
      </c>
      <c r="D130" s="131">
        <f>+D123+D128</f>
        <v>1827839724517.9399</v>
      </c>
      <c r="E130" s="132">
        <f>+D130/C130</f>
        <v>0.94226469215026554</v>
      </c>
      <c r="F130" s="131">
        <f>+F123+F128</f>
        <v>1236847524958.5701</v>
      </c>
      <c r="G130" s="132">
        <f>+F130/C130</f>
        <v>0.63760390843309211</v>
      </c>
      <c r="H130" s="131">
        <f>+H123+H128</f>
        <v>1205714777345.8</v>
      </c>
      <c r="I130" s="132">
        <f>+H130/C130</f>
        <v>0.6215547502647657</v>
      </c>
    </row>
  </sheetData>
  <mergeCells count="7">
    <mergeCell ref="C116:I116"/>
    <mergeCell ref="C6:I6"/>
    <mergeCell ref="B10:I10"/>
    <mergeCell ref="C30:I30"/>
    <mergeCell ref="C52:I52"/>
    <mergeCell ref="C75:I75"/>
    <mergeCell ref="C96:I9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e8ca07-96c7-4cff-8236-e170392099ed">
      <Terms xmlns="http://schemas.microsoft.com/office/infopath/2007/PartnerControls"/>
    </lcf76f155ced4ddcb4097134ff3c332f>
    <TaxCatchAll xmlns="484c3a85-4dde-40e4-b89c-53b88490b6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FBA7F62C14F041A0FB3EFC7596E368" ma:contentTypeVersion="1" ma:contentTypeDescription="Crear nuevo documento." ma:contentTypeScope="" ma:versionID="348b18b5fc41e64fad00b1cd561ffcbc">
  <xsd:schema xmlns:xsd="http://www.w3.org/2001/XMLSchema" xmlns:xs="http://www.w3.org/2001/XMLSchema" xmlns:p="http://schemas.microsoft.com/office/2006/metadata/properties" xmlns:ns1="http://schemas.microsoft.com/sharepoint/v3" xmlns:ns2="81cc8fc0-8d1e-4295-8f37-5d076116407c" targetNamespace="http://schemas.microsoft.com/office/2006/metadata/properties" ma:root="true" ma:fieldsID="0ca9f3ac2d15db8bb029348aee8f1b74" ns1:_="" ns2:_="">
    <xsd:import namespace="http://schemas.microsoft.com/sharepoint/v3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B0C0B07C95B34394823B294D74619A" ma:contentTypeVersion="14" ma:contentTypeDescription="Crear nuevo documento." ma:contentTypeScope="" ma:versionID="1f18157e55d4bfb616bc55cb409073a2">
  <xsd:schema xmlns:xsd="http://www.w3.org/2001/XMLSchema" xmlns:xs="http://www.w3.org/2001/XMLSchema" xmlns:p="http://schemas.microsoft.com/office/2006/metadata/properties" xmlns:ns2="92e8ca07-96c7-4cff-8236-e170392099ed" xmlns:ns3="484c3a85-4dde-40e4-b89c-53b88490b6dc" targetNamespace="http://schemas.microsoft.com/office/2006/metadata/properties" ma:root="true" ma:fieldsID="bac43a78568a2f2d35b0fbad6af064a9" ns2:_="" ns3:_="">
    <xsd:import namespace="92e8ca07-96c7-4cff-8236-e170392099ed"/>
    <xsd:import namespace="484c3a85-4dde-40e4-b89c-53b88490b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8ca07-96c7-4cff-8236-e17039209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c7ec9755-0539-4a6c-b55f-adec7fd451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3a85-4dde-40e4-b89c-53b88490b6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45be65a-0b0e-45b8-9830-c03086aaa9a9}" ma:internalName="TaxCatchAll" ma:showField="CatchAllData" ma:web="484c3a85-4dde-40e4-b89c-53b88490b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9E32F3-E54D-4EA0-AF31-30711656B8E3}">
  <ds:schemaRefs>
    <ds:schemaRef ds:uri="http://schemas.microsoft.com/office/2006/metadata/properties"/>
    <ds:schemaRef ds:uri="http://schemas.microsoft.com/office/infopath/2007/PartnerControls"/>
    <ds:schemaRef ds:uri="81cc8fc0-8d1e-4295-8f37-5d076116407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402F5DA-6F93-407E-B504-0893AF8A2B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B1123-7EAD-4891-A1BE-8F3C28DE9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cc8fc0-8d1e-4295-8f37-5d0761164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BD24CC1-4271-4E00-BC64-A61D90FA7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REP_EPG034_EjecucionPresupuesta</vt:lpstr>
      <vt:lpstr>2022</vt:lpstr>
      <vt:lpstr>2023</vt:lpstr>
      <vt:lpstr>2024</vt:lpstr>
      <vt:lpstr>2025</vt:lpstr>
      <vt:lpstr>'2022'!Área_de_impresión</vt:lpstr>
      <vt:lpstr>'2023'!Área_de_impresión</vt:lpstr>
      <vt:lpstr>'2024'!Área_de_impresión</vt:lpstr>
      <vt:lpstr>'2025'!Área_de_impresión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BELKIS YORGETH RONCANCIO ENCISO</dc:creator>
  <cp:lastModifiedBy>JENNY ADRIANA RODRIGUEZ FRANCO</cp:lastModifiedBy>
  <cp:lastPrinted>2022-08-17T14:34:32Z</cp:lastPrinted>
  <dcterms:created xsi:type="dcterms:W3CDTF">2018-02-21T20:39:46Z</dcterms:created>
  <dcterms:modified xsi:type="dcterms:W3CDTF">2025-12-28T17:14:40Z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0x01010017B0C0B07C95B34394823B294D74619A</vt:lpwstr>
  </property>
  <property fmtid="{D5CDD505-2E9C-101B-9397-08002B2CF9AE}" pid="3" name="_dlc_DocIdItemGuid">
    <vt:lpwstr>e427bf04-dff9-4bad-8b94-203523516fd9</vt:lpwstr>
  </property>
</Properties>
</file>