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relext-my.sharepoint.com/personal/aroag_cancilleria_gov_co/Documents/OFICINA ASUNTOS LEGISLATIVOS/DEBATES DE CONTROL POLITICO 2025/Plenaria de Senado de la República/"/>
    </mc:Choice>
  </mc:AlternateContent>
  <xr:revisionPtr revIDLastSave="23" documentId="8_{10A7C3C4-108B-4AE3-8C1A-AF1B96A1CD21}" xr6:coauthVersionLast="47" xr6:coauthVersionMax="47" xr10:uidLastSave="{B6E35CFB-C637-462A-8E78-22BEA07DE698}"/>
  <bookViews>
    <workbookView xWindow="5910" yWindow="1230" windowWidth="22005" windowHeight="14370" firstSheet="11" activeTab="11" xr2:uid="{00000000-000D-0000-FFFF-FFFF00000000}"/>
  </bookViews>
  <sheets>
    <sheet name="2014" sheetId="1" state="hidden" r:id="rId1"/>
    <sheet name="2015" sheetId="2" state="hidden" r:id="rId2"/>
    <sheet name="2016" sheetId="3" state="hidden" r:id="rId3"/>
    <sheet name="2017" sheetId="4" state="hidden" r:id="rId4"/>
    <sheet name="2018" sheetId="5" state="hidden" r:id="rId5"/>
    <sheet name="2019" sheetId="6" state="hidden" r:id="rId6"/>
    <sheet name="2020" sheetId="7" state="hidden" r:id="rId7"/>
    <sheet name="2021" sheetId="8" state="hidden" r:id="rId8"/>
    <sheet name="2022" sheetId="9" state="hidden" r:id="rId9"/>
    <sheet name="2023" sheetId="10" state="hidden" r:id="rId10"/>
    <sheet name="2024" sheetId="11" state="hidden" r:id="rId11"/>
    <sheet name="PUNTO NUMERO 7" sheetId="12" r:id="rId12"/>
    <sheet name="NUMERAL 8" sheetId="13" state="hidden" r:id="rId13"/>
  </sheets>
  <externalReferences>
    <externalReference r:id="rId1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13" l="1"/>
  <c r="AE10" i="13"/>
  <c r="AD10" i="13"/>
  <c r="AC10" i="13"/>
  <c r="AB10" i="13"/>
  <c r="AA10" i="13"/>
  <c r="Y10" i="13"/>
  <c r="Y9" i="13" s="1"/>
  <c r="Y13" i="13" s="1"/>
  <c r="V10" i="13"/>
  <c r="V9" i="13" s="1"/>
  <c r="V13" i="13" s="1"/>
  <c r="S10" i="13"/>
  <c r="S9" i="13" s="1"/>
  <c r="S13" i="13" s="1"/>
  <c r="P10" i="13"/>
  <c r="P9" i="13" s="1"/>
  <c r="P13" i="13" s="1"/>
  <c r="M10" i="13"/>
  <c r="M9" i="13" s="1"/>
  <c r="M13" i="13" s="1"/>
  <c r="J10" i="13"/>
  <c r="J9" i="13" s="1"/>
  <c r="J13" i="13" s="1"/>
  <c r="G10" i="13"/>
  <c r="G9" i="13" s="1"/>
  <c r="G13" i="13" s="1"/>
  <c r="D10" i="13"/>
  <c r="D9" i="13" s="1"/>
  <c r="D13" i="13" s="1"/>
  <c r="AI9" i="13"/>
  <c r="AI13" i="13" s="1"/>
  <c r="AH9" i="13"/>
  <c r="AH13" i="13" s="1"/>
  <c r="AG9" i="13"/>
  <c r="AG13" i="13" s="1"/>
  <c r="AF9" i="13"/>
  <c r="AF13" i="13" s="1"/>
  <c r="AE9" i="13"/>
  <c r="AE13" i="13" s="1"/>
  <c r="AD9" i="13"/>
  <c r="AD13" i="13" s="1"/>
  <c r="AC9" i="13"/>
  <c r="AC13" i="13" s="1"/>
  <c r="AB9" i="13"/>
  <c r="AB13" i="13" s="1"/>
  <c r="AA9" i="13"/>
  <c r="AA13" i="13" s="1"/>
  <c r="Z9" i="13"/>
  <c r="Z13" i="13" s="1"/>
  <c r="X9" i="13"/>
  <c r="X13" i="13" s="1"/>
  <c r="W9" i="13"/>
  <c r="W13" i="13" s="1"/>
  <c r="U9" i="13"/>
  <c r="U13" i="13" s="1"/>
  <c r="T9" i="13"/>
  <c r="T13" i="13" s="1"/>
  <c r="R9" i="13"/>
  <c r="R13" i="13" s="1"/>
  <c r="Q9" i="13"/>
  <c r="Q13" i="13" s="1"/>
  <c r="O9" i="13"/>
  <c r="O13" i="13" s="1"/>
  <c r="N9" i="13"/>
  <c r="N13" i="13" s="1"/>
  <c r="L9" i="13"/>
  <c r="L13" i="13" s="1"/>
  <c r="K9" i="13"/>
  <c r="K13" i="13" s="1"/>
  <c r="I9" i="13"/>
  <c r="I13" i="13" s="1"/>
  <c r="H9" i="13"/>
  <c r="H13" i="13" s="1"/>
  <c r="F9" i="13"/>
  <c r="F13" i="13" s="1"/>
  <c r="E9" i="13"/>
  <c r="E13" i="13" s="1"/>
  <c r="C9" i="13"/>
  <c r="C13" i="13" s="1"/>
  <c r="AI8" i="13"/>
  <c r="AH8" i="13"/>
  <c r="AG8" i="13"/>
  <c r="AF8" i="13"/>
  <c r="AE8" i="13"/>
  <c r="AD8" i="13"/>
  <c r="AC8" i="13"/>
  <c r="AB8" i="13"/>
  <c r="AA8" i="13"/>
  <c r="Z8" i="13"/>
  <c r="Y8" i="13"/>
  <c r="X8" i="13"/>
  <c r="W8" i="13"/>
  <c r="V8" i="13"/>
  <c r="U8" i="13"/>
  <c r="T8" i="13"/>
  <c r="S8" i="13"/>
  <c r="R8" i="13"/>
  <c r="AI7" i="13"/>
  <c r="AH7" i="13"/>
  <c r="AG7" i="13"/>
  <c r="AF7" i="13"/>
  <c r="AE7" i="13"/>
  <c r="AD7" i="13"/>
  <c r="AD4" i="13" s="1"/>
  <c r="AD12" i="13" s="1"/>
  <c r="AC7" i="13"/>
  <c r="AC4" i="13" s="1"/>
  <c r="AC12" i="13" s="1"/>
  <c r="AC14" i="13" s="1"/>
  <c r="AC17" i="13" s="1"/>
  <c r="AB7" i="13"/>
  <c r="AA7" i="13"/>
  <c r="Z7" i="13"/>
  <c r="Y7" i="13"/>
  <c r="X7" i="13"/>
  <c r="W7" i="13"/>
  <c r="V7" i="13"/>
  <c r="U7" i="13"/>
  <c r="T7" i="13"/>
  <c r="S7" i="13"/>
  <c r="R7" i="13"/>
  <c r="R4" i="13" s="1"/>
  <c r="R12" i="13" s="1"/>
  <c r="Q7" i="13"/>
  <c r="Q4" i="13" s="1"/>
  <c r="Q12" i="13" s="1"/>
  <c r="Q14" i="13" s="1"/>
  <c r="Q17" i="13" s="1"/>
  <c r="P7" i="13"/>
  <c r="O7" i="13"/>
  <c r="N7" i="13"/>
  <c r="M7" i="13"/>
  <c r="L7" i="13"/>
  <c r="K7" i="13"/>
  <c r="J7" i="13"/>
  <c r="I7" i="13"/>
  <c r="H7" i="13"/>
  <c r="G7" i="13"/>
  <c r="F7" i="13"/>
  <c r="F4" i="13" s="1"/>
  <c r="F12" i="13" s="1"/>
  <c r="E7" i="13"/>
  <c r="E4" i="13" s="1"/>
  <c r="E12" i="13" s="1"/>
  <c r="E14" i="13" s="1"/>
  <c r="E17" i="13" s="1"/>
  <c r="D7" i="13"/>
  <c r="C7" i="13"/>
  <c r="AI6" i="13"/>
  <c r="AH6" i="13"/>
  <c r="AG6" i="13"/>
  <c r="AF6" i="13"/>
  <c r="AE6" i="13"/>
  <c r="AD6" i="13"/>
  <c r="AC6" i="13"/>
  <c r="AB6" i="13"/>
  <c r="AA6" i="13"/>
  <c r="Z6" i="13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AI5" i="13"/>
  <c r="AH5" i="13"/>
  <c r="AH4" i="13" s="1"/>
  <c r="AH12" i="13" s="1"/>
  <c r="AG5" i="13"/>
  <c r="AG4" i="13" s="1"/>
  <c r="AG12" i="13" s="1"/>
  <c r="AG14" i="13" s="1"/>
  <c r="AG17" i="13" s="1"/>
  <c r="AF5" i="13"/>
  <c r="AF4" i="13" s="1"/>
  <c r="AF12" i="13" s="1"/>
  <c r="AF14" i="13" s="1"/>
  <c r="AF17" i="13" s="1"/>
  <c r="AE5" i="13"/>
  <c r="AD5" i="13"/>
  <c r="AC5" i="13"/>
  <c r="AB5" i="13"/>
  <c r="AA5" i="13"/>
  <c r="Z5" i="13"/>
  <c r="Y5" i="13"/>
  <c r="X5" i="13"/>
  <c r="W5" i="13"/>
  <c r="V5" i="13"/>
  <c r="V4" i="13" s="1"/>
  <c r="V12" i="13" s="1"/>
  <c r="U5" i="13"/>
  <c r="U4" i="13" s="1"/>
  <c r="U12" i="13" s="1"/>
  <c r="U14" i="13" s="1"/>
  <c r="U17" i="13" s="1"/>
  <c r="T5" i="13"/>
  <c r="T4" i="13" s="1"/>
  <c r="T12" i="13" s="1"/>
  <c r="T14" i="13" s="1"/>
  <c r="T17" i="13" s="1"/>
  <c r="S5" i="13"/>
  <c r="R5" i="13"/>
  <c r="Q5" i="13"/>
  <c r="P5" i="13"/>
  <c r="O5" i="13"/>
  <c r="N5" i="13"/>
  <c r="M5" i="13"/>
  <c r="L5" i="13"/>
  <c r="K5" i="13"/>
  <c r="J5" i="13"/>
  <c r="I5" i="13"/>
  <c r="H5" i="13"/>
  <c r="H4" i="13" s="1"/>
  <c r="H12" i="13" s="1"/>
  <c r="H14" i="13" s="1"/>
  <c r="H17" i="13" s="1"/>
  <c r="G5" i="13"/>
  <c r="F5" i="13"/>
  <c r="E5" i="13"/>
  <c r="D5" i="13"/>
  <c r="C5" i="13"/>
  <c r="J4" i="13"/>
  <c r="J12" i="13" s="1"/>
  <c r="I4" i="13"/>
  <c r="I12" i="13" s="1"/>
  <c r="V14" i="13" l="1"/>
  <c r="V17" i="13" s="1"/>
  <c r="J14" i="13"/>
  <c r="J17" i="13" s="1"/>
  <c r="R14" i="13"/>
  <c r="R17" i="13" s="1"/>
  <c r="AI4" i="13"/>
  <c r="AI12" i="13" s="1"/>
  <c r="N4" i="13"/>
  <c r="N12" i="13" s="1"/>
  <c r="N14" i="13" s="1"/>
  <c r="N17" i="13" s="1"/>
  <c r="F14" i="13"/>
  <c r="F17" i="13" s="1"/>
  <c r="M4" i="13"/>
  <c r="M12" i="13" s="1"/>
  <c r="M14" i="13" s="1"/>
  <c r="M17" i="13" s="1"/>
  <c r="Y4" i="13"/>
  <c r="Y12" i="13" s="1"/>
  <c r="Y14" i="13" s="1"/>
  <c r="Y17" i="13" s="1"/>
  <c r="AB4" i="13"/>
  <c r="AB12" i="13" s="1"/>
  <c r="AB14" i="13" s="1"/>
  <c r="AB17" i="13" s="1"/>
  <c r="G4" i="13"/>
  <c r="G12" i="13" s="1"/>
  <c r="G14" i="13" s="1"/>
  <c r="G17" i="13" s="1"/>
  <c r="S4" i="13"/>
  <c r="S12" i="13" s="1"/>
  <c r="S14" i="13" s="1"/>
  <c r="S17" i="13" s="1"/>
  <c r="AE4" i="13"/>
  <c r="AE12" i="13" s="1"/>
  <c r="AE14" i="13" s="1"/>
  <c r="AE17" i="13" s="1"/>
  <c r="C4" i="13"/>
  <c r="C12" i="13" s="1"/>
  <c r="C14" i="13" s="1"/>
  <c r="C17" i="13" s="1"/>
  <c r="AD14" i="13"/>
  <c r="AD17" i="13" s="1"/>
  <c r="L4" i="13"/>
  <c r="L12" i="13" s="1"/>
  <c r="L14" i="13" s="1"/>
  <c r="L17" i="13" s="1"/>
  <c r="W4" i="13"/>
  <c r="W12" i="13" s="1"/>
  <c r="AA4" i="13"/>
  <c r="AA12" i="13" s="1"/>
  <c r="AA14" i="13" s="1"/>
  <c r="AA17" i="13" s="1"/>
  <c r="K4" i="13"/>
  <c r="K12" i="13" s="1"/>
  <c r="K14" i="13" s="1"/>
  <c r="K17" i="13" s="1"/>
  <c r="Z4" i="13"/>
  <c r="Z12" i="13" s="1"/>
  <c r="Z14" i="13" s="1"/>
  <c r="Z17" i="13" s="1"/>
  <c r="X4" i="13"/>
  <c r="X12" i="13" s="1"/>
  <c r="P4" i="13"/>
  <c r="P12" i="13" s="1"/>
  <c r="P14" i="13" s="1"/>
  <c r="P17" i="13" s="1"/>
  <c r="O4" i="13"/>
  <c r="O12" i="13" s="1"/>
  <c r="O14" i="13" s="1"/>
  <c r="O17" i="13" s="1"/>
  <c r="D4" i="13"/>
  <c r="D12" i="13" s="1"/>
  <c r="D14" i="13" s="1"/>
  <c r="D17" i="13" s="1"/>
  <c r="I14" i="13"/>
  <c r="I17" i="13" s="1"/>
  <c r="W14" i="13"/>
  <c r="W17" i="13" s="1"/>
  <c r="AI14" i="13"/>
  <c r="AI17" i="13" s="1"/>
  <c r="X14" i="13"/>
  <c r="X17" i="13" s="1"/>
  <c r="AH14" i="13"/>
  <c r="AH17" i="13" s="1"/>
  <c r="K8" i="12"/>
  <c r="I8" i="12"/>
  <c r="F8" i="12"/>
  <c r="E8" i="12"/>
  <c r="D8" i="12"/>
  <c r="C8" i="12"/>
  <c r="G8" i="12"/>
  <c r="H8" i="12"/>
  <c r="J8" i="12"/>
  <c r="B8" i="12"/>
  <c r="L8" i="12"/>
</calcChain>
</file>

<file path=xl/sharedStrings.xml><?xml version="1.0" encoding="utf-8"?>
<sst xmlns="http://schemas.openxmlformats.org/spreadsheetml/2006/main" count="3107" uniqueCount="94">
  <si>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</si>
  <si>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</si>
  <si>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</si>
  <si>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</si>
  <si>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</si>
  <si>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</si>
  <si>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</si>
  <si>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</si>
  <si>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</si>
  <si>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</si>
  <si>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</si>
  <si>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</si>
  <si>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</si>
  <si>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</si>
  <si>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</si>
  <si>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</si>
  <si>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</si>
  <si>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</si>
  <si>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</si>
  <si>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</si>
  <si>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</si>
  <si>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</si>
  <si>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</si>
  <si>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</si>
  <si>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</si>
  <si>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</si>
  <si>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</si>
  <si>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</si>
  <si>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</si>
  <si>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</si>
  <si>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</si>
  <si>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</si>
  <si>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</si>
  <si>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11-01-01</t>
  </si>
  <si>
    <t>MINIRELACIONES EXTERIORES - GESTIÓN GENERAL</t>
  </si>
  <si>
    <t>A</t>
  </si>
  <si>
    <t>FUNCIONAMIENTO</t>
  </si>
  <si>
    <t>A-1</t>
  </si>
  <si>
    <t>1</t>
  </si>
  <si>
    <t>Nación</t>
  </si>
  <si>
    <t>CSF</t>
  </si>
  <si>
    <t>GASTOS DE PERSONAL</t>
  </si>
  <si>
    <t>A-2</t>
  </si>
  <si>
    <t>2</t>
  </si>
  <si>
    <t>GASTOS GENERALES</t>
  </si>
  <si>
    <t>A-3</t>
  </si>
  <si>
    <t>3</t>
  </si>
  <si>
    <t>TRANSFERENCIAS CORRIENTES</t>
  </si>
  <si>
    <t>SSF</t>
  </si>
  <si>
    <t>SUB TOTAL TI PO GASTO</t>
  </si>
  <si>
    <t>B</t>
  </si>
  <si>
    <t>DEUDA</t>
  </si>
  <si>
    <t>C</t>
  </si>
  <si>
    <t>INVERSION</t>
  </si>
  <si>
    <t>TOTAL PRESUPUESTO</t>
  </si>
  <si>
    <t xml:space="preserve">FUNCIONAMIENTO </t>
  </si>
  <si>
    <t>A-01</t>
  </si>
  <si>
    <t>01</t>
  </si>
  <si>
    <t>A-02</t>
  </si>
  <si>
    <t>02</t>
  </si>
  <si>
    <t>ADQUISICIÓN DE BIENES  Y SERVICIOS</t>
  </si>
  <si>
    <t>A-03</t>
  </si>
  <si>
    <t>03</t>
  </si>
  <si>
    <t>A-08</t>
  </si>
  <si>
    <t>08</t>
  </si>
  <si>
    <t>GASTOS POR TRIBUTOS, MULTAS, SANCIONES E INTERESES DE MORA</t>
  </si>
  <si>
    <t>SERVICIO DE LA DEUDA PÚBLICA</t>
  </si>
  <si>
    <t>B-10</t>
  </si>
  <si>
    <t>10</t>
  </si>
  <si>
    <t>SERVICIO DE LA DEUDA PÚBLICA INTERNA</t>
  </si>
  <si>
    <t xml:space="preserve">MINISTERIO DE RELACIONES EXTERIORES
APROPIACIÓN VIGENTE
VIGENCIAS 2014 A 2024 </t>
  </si>
  <si>
    <t>DESCRIPCIÓN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</si>
  <si>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</si>
  <si>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</si>
  <si>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</si>
  <si>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</si>
  <si>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</si>
  <si>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</si>
  <si>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</si>
  <si>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</si>
  <si>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</si>
  <si>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</si>
  <si>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</si>
  <si>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TOTAL SERVICIO DE LA DEUDA</t>
  </si>
  <si>
    <t>Fuente SIIF Nación</t>
  </si>
  <si>
    <t>8</t>
  </si>
  <si>
    <t xml:space="preserve">MINISTERIO DE RELACIONES EXTERIORES
PRESUPUESTO EJECUTADO 
VIGENCIAS 2014 A 2024 </t>
  </si>
  <si>
    <t>2024*</t>
  </si>
  <si>
    <t>COMPROMISOS</t>
  </si>
  <si>
    <t>OBLIGACIONES</t>
  </si>
  <si>
    <t>ADQUISICIÓN DE BIENES Y SERVICIOS</t>
  </si>
  <si>
    <t>APORTES AL FONDO DE CONTINGENCIAS</t>
  </si>
  <si>
    <t>TOTAL FUNCIONAMIENTO</t>
  </si>
  <si>
    <t>*El valor ejecutado para la vigencia 2024 puede presentar variación debido a que aún se encuentra el cierre en periodo de transición para el cierre.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</si>
</sst>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240A]&quot;$&quot;\ #,##0.00;\-&quot;$&quot;\ #,##0.00"/>
    <numFmt numFmtId="165" formatCode="[$-1240A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Aptos"/>
      <family val="2"/>
    </font>
    <font>
      <b/>
      <sz val="10"/>
      <color rgb="FF000000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43" fontId="6" fillId="0" borderId="0" xfId="1" applyFont="1" applyBorder="1" applyAlignment="1">
      <alignment vertical="center"/>
    </xf>
    <xf numFmtId="49" fontId="6" fillId="0" borderId="6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7" fillId="0" borderId="6" xfId="1" applyFont="1" applyBorder="1" applyAlignment="1">
      <alignment horizontal="left" vertical="center" wrapText="1" readingOrder="1"/>
    </xf>
    <xf numFmtId="43" fontId="6" fillId="0" borderId="6" xfId="1" applyFont="1" applyBorder="1" applyAlignment="1">
      <alignment horizontal="right" vertical="center"/>
    </xf>
    <xf numFmtId="43" fontId="9" fillId="0" borderId="6" xfId="1" applyFont="1" applyBorder="1" applyAlignment="1">
      <alignment horizontal="left" vertical="center" wrapText="1" readingOrder="1"/>
    </xf>
    <xf numFmtId="43" fontId="8" fillId="0" borderId="6" xfId="1" applyFont="1" applyBorder="1" applyAlignment="1">
      <alignment horizontal="right" vertical="center"/>
    </xf>
    <xf numFmtId="43" fontId="6" fillId="0" borderId="6" xfId="1" applyFont="1" applyBorder="1" applyAlignment="1">
      <alignment horizontal="right" vertical="center" wrapText="1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right" vertical="center"/>
    </xf>
    <xf numFmtId="43" fontId="6" fillId="0" borderId="6" xfId="1" applyFont="1" applyBorder="1" applyAlignment="1">
      <alignment vertical="center"/>
    </xf>
    <xf numFmtId="43" fontId="6" fillId="0" borderId="6" xfId="1" applyFont="1" applyBorder="1" applyAlignment="1">
      <alignment horizontal="left" vertical="center" wrapText="1"/>
    </xf>
    <xf numFmtId="43" fontId="8" fillId="0" borderId="0" xfId="0" applyNumberFormat="1" applyFont="1" applyAlignment="1">
      <alignment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3" fontId="1" fillId="0" borderId="0" xfId="0" applyNumberFormat="1" applyFont="1"/>
    <xf numFmtId="43" fontId="6" fillId="0" borderId="0" xfId="1" applyFont="1" applyBorder="1" applyAlignment="1">
      <alignment horizontal="right" vertical="center"/>
    </xf>
    <xf numFmtId="0" fontId="8" fillId="0" borderId="0" xfId="0" applyFont="1"/>
    <xf numFmtId="49" fontId="6" fillId="0" borderId="0" xfId="1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1" fillId="0" borderId="0" xfId="0" applyNumberFormat="1" applyFont="1"/>
    <xf numFmtId="43" fontId="7" fillId="0" borderId="8" xfId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center"/>
    </xf>
    <xf numFmtId="43" fontId="6" fillId="0" borderId="2" xfId="1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 wrapText="1" readingOrder="1"/>
    </xf>
    <xf numFmtId="49" fontId="6" fillId="0" borderId="4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llaitond\Desktop\Gesti&#243;n\Informes\Congreso\2024\Ejecuci&#243;n%202022%20al%202024%20APR%20vigente.xlsx" TargetMode="External"/><Relationship Id="rId1" Type="http://schemas.openxmlformats.org/officeDocument/2006/relationships/externalLinkPath" Target="/Users/llaitond/Desktop/Gesti&#243;n/Informes/Congreso/2024/Ejecuci&#243;n%202022%20al%202024%20APR%20vig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"/>
      <sheetName val="2023"/>
      <sheetName val="2024"/>
      <sheetName val="Gerencial 2023"/>
      <sheetName val="Gerencial 2024"/>
      <sheetName val="6"/>
    </sheetNames>
    <sheetDataSet>
      <sheetData sheetId="0"/>
      <sheetData sheetId="1"/>
      <sheetData sheetId="2"/>
      <sheetData sheetId="3">
        <row r="12">
          <cell r="U12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268566000000</v>
      </c>
      <c r="R5" s="6">
        <v>41683927800</v>
      </c>
      <c r="S5" s="6">
        <v>41683927800</v>
      </c>
      <c r="T5" s="6">
        <v>268566000000</v>
      </c>
      <c r="U5" s="6">
        <v>0</v>
      </c>
      <c r="V5" s="6">
        <v>261913506826.75</v>
      </c>
      <c r="W5" s="6">
        <v>6652493173.25</v>
      </c>
      <c r="X5" s="6">
        <v>261913506826.75</v>
      </c>
      <c r="Y5" s="6">
        <v>261913506826.7431</v>
      </c>
      <c r="Z5" s="6">
        <v>260644543777.87311</v>
      </c>
      <c r="AA5" s="6">
        <v>260644543777.87311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259981000000</v>
      </c>
      <c r="R6" s="10">
        <v>35623927800</v>
      </c>
      <c r="S6" s="10">
        <v>41683927800</v>
      </c>
      <c r="T6" s="10">
        <v>253921000000</v>
      </c>
      <c r="U6" s="10">
        <v>0</v>
      </c>
      <c r="V6" s="10">
        <v>250783841701.69</v>
      </c>
      <c r="W6" s="10">
        <v>3137158298.3099999</v>
      </c>
      <c r="X6" s="10">
        <v>250783841701.69</v>
      </c>
      <c r="Y6" s="10">
        <v>250783841701.69</v>
      </c>
      <c r="Z6" s="10">
        <v>249825589725.82001</v>
      </c>
      <c r="AA6" s="10">
        <v>249825589725.82001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156000000</v>
      </c>
      <c r="R7" s="10">
        <v>0</v>
      </c>
      <c r="S7" s="10">
        <v>0</v>
      </c>
      <c r="T7" s="10">
        <v>156000000</v>
      </c>
      <c r="U7" s="10">
        <v>0</v>
      </c>
      <c r="V7" s="10">
        <v>107221487.05</v>
      </c>
      <c r="W7" s="10">
        <v>48778512.950000003</v>
      </c>
      <c r="X7" s="10">
        <v>107221487.05</v>
      </c>
      <c r="Y7" s="10">
        <v>107221487.05</v>
      </c>
      <c r="Z7" s="10">
        <v>25185319.050000001</v>
      </c>
      <c r="AA7" s="10">
        <v>25185319.050000001</v>
      </c>
    </row>
    <row r="8" spans="1:27" ht="22.5">
      <c r="A8" s="7" t="s">
        <v>33</v>
      </c>
      <c r="B8" s="8" t="s">
        <v>34</v>
      </c>
      <c r="C8" s="9" t="s">
        <v>45</v>
      </c>
      <c r="D8" s="7" t="s">
        <v>35</v>
      </c>
      <c r="E8" s="7" t="s">
        <v>46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8008000000</v>
      </c>
      <c r="R8" s="10">
        <v>6060000000</v>
      </c>
      <c r="S8" s="10">
        <v>0</v>
      </c>
      <c r="T8" s="10">
        <v>14068000000</v>
      </c>
      <c r="U8" s="10">
        <v>0</v>
      </c>
      <c r="V8" s="10">
        <v>10642625820.01</v>
      </c>
      <c r="W8" s="10">
        <v>3425374179.9899998</v>
      </c>
      <c r="X8" s="10">
        <v>10642625820.01</v>
      </c>
      <c r="Y8" s="10">
        <v>10642625820.003098</v>
      </c>
      <c r="Z8" s="10">
        <v>10413950915.003098</v>
      </c>
      <c r="AA8" s="10">
        <v>10413950915.003098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11</v>
      </c>
      <c r="O9" s="7" t="s">
        <v>48</v>
      </c>
      <c r="P9" s="8" t="s">
        <v>47</v>
      </c>
      <c r="Q9" s="10">
        <v>421000000</v>
      </c>
      <c r="R9" s="10">
        <v>0</v>
      </c>
      <c r="S9" s="10">
        <v>0</v>
      </c>
      <c r="T9" s="10">
        <v>421000000</v>
      </c>
      <c r="U9" s="10">
        <v>0</v>
      </c>
      <c r="V9" s="10">
        <v>379817818</v>
      </c>
      <c r="W9" s="10">
        <v>41182182</v>
      </c>
      <c r="X9" s="10">
        <v>379817818</v>
      </c>
      <c r="Y9" s="10">
        <v>379817818</v>
      </c>
      <c r="Z9" s="10">
        <v>379817818</v>
      </c>
      <c r="AA9" s="10">
        <v>379817818</v>
      </c>
    </row>
    <row r="10" spans="1:27">
      <c r="A10" s="7" t="s">
        <v>1</v>
      </c>
      <c r="B10" s="8" t="s">
        <v>1</v>
      </c>
      <c r="C10" s="9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9" t="s">
        <v>1</v>
      </c>
      <c r="Q10" s="11" t="s">
        <v>1</v>
      </c>
      <c r="R10" s="11" t="s">
        <v>1</v>
      </c>
      <c r="S10" s="11" t="s">
        <v>1</v>
      </c>
      <c r="T10" s="11" t="s">
        <v>1</v>
      </c>
      <c r="U10" s="11" t="s">
        <v>1</v>
      </c>
      <c r="V10" s="11" t="s">
        <v>1</v>
      </c>
      <c r="W10" s="11" t="s">
        <v>1</v>
      </c>
      <c r="X10" s="11" t="s">
        <v>1</v>
      </c>
      <c r="Y10" s="11" t="s">
        <v>1</v>
      </c>
      <c r="Z10" s="11" t="s">
        <v>1</v>
      </c>
      <c r="AA10" s="11" t="s">
        <v>1</v>
      </c>
    </row>
    <row r="11" spans="1:27">
      <c r="A11" s="7" t="s">
        <v>1</v>
      </c>
      <c r="B11" s="12" t="s">
        <v>49</v>
      </c>
      <c r="C11" s="5" t="s">
        <v>35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5" t="s">
        <v>36</v>
      </c>
      <c r="Q11" s="13">
        <v>268566000000</v>
      </c>
      <c r="R11" s="13">
        <v>41683927800</v>
      </c>
      <c r="S11" s="13">
        <v>41683927800</v>
      </c>
      <c r="T11" s="13">
        <v>268566000000</v>
      </c>
      <c r="U11" s="13">
        <v>0</v>
      </c>
      <c r="V11" s="13">
        <v>261913506826.75</v>
      </c>
      <c r="W11" s="13">
        <v>6652493173.25</v>
      </c>
      <c r="X11" s="13">
        <v>261913506826.75</v>
      </c>
      <c r="Y11" s="13">
        <v>261913506826.7431</v>
      </c>
      <c r="Z11" s="13">
        <v>260644543777.87311</v>
      </c>
      <c r="AA11" s="13">
        <v>260644543777.87311</v>
      </c>
    </row>
    <row r="12" spans="1:27">
      <c r="A12" s="7" t="s">
        <v>1</v>
      </c>
      <c r="B12" s="12" t="s">
        <v>49</v>
      </c>
      <c r="C12" s="5" t="s">
        <v>50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5" t="s">
        <v>51</v>
      </c>
      <c r="Q12" s="14"/>
      <c r="R12" s="14"/>
      <c r="S12" s="14"/>
      <c r="T12" s="14"/>
      <c r="U12" s="14"/>
      <c r="V12" s="14"/>
      <c r="W12" s="13">
        <v>0</v>
      </c>
      <c r="X12" s="14"/>
      <c r="Y12" s="14"/>
      <c r="Z12" s="14"/>
      <c r="AA12" s="14"/>
    </row>
    <row r="13" spans="1:27">
      <c r="A13" s="7" t="s">
        <v>1</v>
      </c>
      <c r="B13" s="12" t="s">
        <v>49</v>
      </c>
      <c r="C13" s="5" t="s">
        <v>52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53</v>
      </c>
      <c r="Q13" s="14"/>
      <c r="R13" s="14"/>
      <c r="S13" s="14"/>
      <c r="T13" s="14"/>
      <c r="U13" s="14"/>
      <c r="V13" s="14"/>
      <c r="W13" s="13">
        <v>0</v>
      </c>
      <c r="X13" s="14"/>
      <c r="Y13" s="14"/>
      <c r="Z13" s="14"/>
      <c r="AA13" s="14"/>
    </row>
    <row r="14" spans="1:27">
      <c r="A14" s="7" t="s">
        <v>1</v>
      </c>
      <c r="B14" s="12" t="s">
        <v>1</v>
      </c>
      <c r="C14" s="9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8" t="s">
        <v>1</v>
      </c>
      <c r="Q14" s="14" t="s">
        <v>1</v>
      </c>
      <c r="R14" s="14" t="s">
        <v>1</v>
      </c>
      <c r="S14" s="14" t="s">
        <v>1</v>
      </c>
      <c r="T14" s="14" t="s">
        <v>1</v>
      </c>
      <c r="U14" s="14" t="s">
        <v>1</v>
      </c>
      <c r="V14" s="14" t="s">
        <v>1</v>
      </c>
      <c r="W14" s="14" t="s">
        <v>1</v>
      </c>
      <c r="X14" s="14" t="s">
        <v>1</v>
      </c>
      <c r="Y14" s="14" t="s">
        <v>1</v>
      </c>
      <c r="Z14" s="14" t="s">
        <v>1</v>
      </c>
      <c r="AA14" s="14" t="s">
        <v>1</v>
      </c>
    </row>
    <row r="15" spans="1:27">
      <c r="A15" s="7" t="s">
        <v>1</v>
      </c>
      <c r="B15" s="12" t="s">
        <v>54</v>
      </c>
      <c r="C15" s="9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8" t="s">
        <v>1</v>
      </c>
      <c r="Q15" s="6">
        <v>268566000000</v>
      </c>
      <c r="R15" s="13">
        <v>41683927800</v>
      </c>
      <c r="S15" s="13">
        <v>41683927800</v>
      </c>
      <c r="T15" s="13">
        <v>268566000000</v>
      </c>
      <c r="U15" s="13">
        <v>0</v>
      </c>
      <c r="V15" s="13">
        <v>261913506826.75</v>
      </c>
      <c r="W15" s="13">
        <v>6652493173.25</v>
      </c>
      <c r="X15" s="13">
        <v>261913506826.75</v>
      </c>
      <c r="Y15" s="13">
        <v>261913506826.7431</v>
      </c>
      <c r="Z15" s="13">
        <v>260644543777.87311</v>
      </c>
      <c r="AA15" s="13">
        <v>260644543777.87311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4744A-C854-4935-86A0-225334B0916C}">
  <dimension ref="A1:AA20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565945000000</v>
      </c>
      <c r="R5" s="6">
        <v>46708894800</v>
      </c>
      <c r="S5" s="6">
        <v>20047894800</v>
      </c>
      <c r="T5" s="6">
        <v>592606000000</v>
      </c>
      <c r="U5" s="6">
        <v>0</v>
      </c>
      <c r="V5" s="6">
        <v>545578241929.01001</v>
      </c>
      <c r="W5" s="6">
        <v>47027758070.989998</v>
      </c>
      <c r="X5" s="6">
        <v>545578241929.01001</v>
      </c>
      <c r="Y5" s="6">
        <v>544258154582.98999</v>
      </c>
      <c r="Z5" s="6">
        <v>543949646592.48999</v>
      </c>
      <c r="AA5" s="6">
        <v>543949646592.48999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543591000000</v>
      </c>
      <c r="R6" s="10">
        <v>46694000000</v>
      </c>
      <c r="S6" s="10">
        <v>20033000000</v>
      </c>
      <c r="T6" s="10">
        <v>570252000000</v>
      </c>
      <c r="U6" s="10">
        <v>0</v>
      </c>
      <c r="V6" s="10">
        <v>540642855676.37</v>
      </c>
      <c r="W6" s="10">
        <v>29609144323.630001</v>
      </c>
      <c r="X6" s="10">
        <v>540642855676.37</v>
      </c>
      <c r="Y6" s="10">
        <v>539327425830.34998</v>
      </c>
      <c r="Z6" s="10">
        <v>539026082339.84998</v>
      </c>
      <c r="AA6" s="10">
        <v>539026082339.84998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14885000000</v>
      </c>
      <c r="R7" s="10">
        <v>0</v>
      </c>
      <c r="S7" s="10">
        <v>14894800</v>
      </c>
      <c r="T7" s="10">
        <v>14870105200</v>
      </c>
      <c r="U7" s="10">
        <v>0</v>
      </c>
      <c r="V7" s="10">
        <v>2456762803.4400001</v>
      </c>
      <c r="W7" s="10">
        <v>12413342396.559999</v>
      </c>
      <c r="X7" s="10">
        <v>2456762803.4400001</v>
      </c>
      <c r="Y7" s="10">
        <v>2452105303.4400001</v>
      </c>
      <c r="Z7" s="10">
        <v>2444940803.4400001</v>
      </c>
      <c r="AA7" s="10">
        <v>2444940803.4400001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6288000000</v>
      </c>
      <c r="R8" s="10">
        <v>0</v>
      </c>
      <c r="S8" s="10">
        <v>0</v>
      </c>
      <c r="T8" s="10">
        <v>6288000000</v>
      </c>
      <c r="U8" s="10">
        <v>0</v>
      </c>
      <c r="V8" s="10">
        <v>1447089793.2</v>
      </c>
      <c r="W8" s="10">
        <v>4840910206.8000002</v>
      </c>
      <c r="X8" s="10">
        <v>1447089793.2</v>
      </c>
      <c r="Y8" s="10">
        <v>1447089793.2</v>
      </c>
      <c r="Z8" s="10">
        <v>1447089793.2</v>
      </c>
      <c r="AA8" s="10">
        <v>1447089793.2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14894800</v>
      </c>
      <c r="S9" s="10">
        <v>0</v>
      </c>
      <c r="T9" s="10">
        <v>14894800</v>
      </c>
      <c r="U9" s="10">
        <v>0</v>
      </c>
      <c r="V9" s="10">
        <v>12890680</v>
      </c>
      <c r="W9" s="10">
        <v>2004120</v>
      </c>
      <c r="X9" s="10">
        <v>12890680</v>
      </c>
      <c r="Y9" s="10">
        <v>12890680</v>
      </c>
      <c r="Z9" s="10">
        <v>12890680</v>
      </c>
      <c r="AA9" s="10">
        <v>12890680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11</v>
      </c>
      <c r="O10" s="7" t="s">
        <v>48</v>
      </c>
      <c r="P10" s="8" t="s">
        <v>65</v>
      </c>
      <c r="Q10" s="10">
        <v>1181000000</v>
      </c>
      <c r="R10" s="10">
        <v>0</v>
      </c>
      <c r="S10" s="10">
        <v>0</v>
      </c>
      <c r="T10" s="10">
        <v>1181000000</v>
      </c>
      <c r="U10" s="10">
        <v>0</v>
      </c>
      <c r="V10" s="10">
        <v>1018642976</v>
      </c>
      <c r="W10" s="10">
        <v>162357024</v>
      </c>
      <c r="X10" s="10">
        <v>1018642976</v>
      </c>
      <c r="Y10" s="10">
        <v>1018642976</v>
      </c>
      <c r="Z10" s="10">
        <v>1018642976</v>
      </c>
      <c r="AA10" s="10">
        <v>1018642976</v>
      </c>
    </row>
    <row r="11" spans="1:27" ht="21">
      <c r="A11" s="3" t="s">
        <v>33</v>
      </c>
      <c r="B11" s="4" t="s">
        <v>34</v>
      </c>
      <c r="C11" s="5" t="s">
        <v>50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 t="s">
        <v>66</v>
      </c>
      <c r="Q11" s="6">
        <v>502337015</v>
      </c>
      <c r="R11" s="6">
        <v>0</v>
      </c>
      <c r="S11" s="6">
        <v>0</v>
      </c>
      <c r="T11" s="6">
        <v>502337015</v>
      </c>
      <c r="U11" s="6">
        <v>0</v>
      </c>
      <c r="V11" s="6">
        <v>502337015</v>
      </c>
      <c r="W11" s="6">
        <v>0</v>
      </c>
      <c r="X11" s="6">
        <v>502337015</v>
      </c>
      <c r="Y11" s="6">
        <v>502337015</v>
      </c>
      <c r="Z11" s="6">
        <v>502337015</v>
      </c>
      <c r="AA11" s="6">
        <v>502337015</v>
      </c>
    </row>
    <row r="12" spans="1:27" ht="22.5">
      <c r="A12" s="7" t="s">
        <v>33</v>
      </c>
      <c r="B12" s="8" t="s">
        <v>34</v>
      </c>
      <c r="C12" s="9" t="s">
        <v>67</v>
      </c>
      <c r="D12" s="7" t="s">
        <v>50</v>
      </c>
      <c r="E12" s="7" t="s">
        <v>68</v>
      </c>
      <c r="F12" s="7"/>
      <c r="G12" s="7"/>
      <c r="H12" s="7"/>
      <c r="I12" s="7"/>
      <c r="J12" s="7"/>
      <c r="K12" s="7"/>
      <c r="L12" s="7"/>
      <c r="M12" s="7" t="s">
        <v>39</v>
      </c>
      <c r="N12" s="7">
        <v>11</v>
      </c>
      <c r="O12" s="7" t="s">
        <v>40</v>
      </c>
      <c r="P12" s="8" t="s">
        <v>69</v>
      </c>
      <c r="Q12" s="10">
        <v>502337015</v>
      </c>
      <c r="R12" s="10">
        <v>0</v>
      </c>
      <c r="S12" s="10">
        <v>0</v>
      </c>
      <c r="T12" s="10">
        <v>502337015</v>
      </c>
      <c r="U12" s="10">
        <v>0</v>
      </c>
      <c r="V12" s="10">
        <v>502337015</v>
      </c>
      <c r="W12" s="10">
        <v>0</v>
      </c>
      <c r="X12" s="10">
        <v>502337015</v>
      </c>
      <c r="Y12" s="10">
        <v>502337015</v>
      </c>
      <c r="Z12" s="10">
        <v>502337015</v>
      </c>
      <c r="AA12" s="10">
        <v>502337015</v>
      </c>
    </row>
    <row r="13" spans="1:27">
      <c r="A13" s="7" t="s">
        <v>1</v>
      </c>
      <c r="B13" s="8" t="s">
        <v>1</v>
      </c>
      <c r="C13" s="9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9" t="s">
        <v>1</v>
      </c>
      <c r="Q13" s="11" t="s">
        <v>1</v>
      </c>
      <c r="R13" s="11" t="s">
        <v>1</v>
      </c>
      <c r="S13" s="11" t="s">
        <v>1</v>
      </c>
      <c r="T13" s="11" t="s">
        <v>1</v>
      </c>
      <c r="U13" s="11" t="s">
        <v>1</v>
      </c>
      <c r="V13" s="11" t="s">
        <v>1</v>
      </c>
      <c r="W13" s="11" t="s">
        <v>1</v>
      </c>
      <c r="X13" s="11" t="s">
        <v>1</v>
      </c>
      <c r="Y13" s="11" t="s">
        <v>1</v>
      </c>
      <c r="Z13" s="11" t="s">
        <v>1</v>
      </c>
      <c r="AA13" s="11" t="s">
        <v>1</v>
      </c>
    </row>
    <row r="14" spans="1:27">
      <c r="A14" s="7" t="s">
        <v>1</v>
      </c>
      <c r="B14" s="12" t="s">
        <v>49</v>
      </c>
      <c r="C14" s="5" t="s">
        <v>35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36</v>
      </c>
      <c r="Q14" s="13">
        <v>565945000000</v>
      </c>
      <c r="R14" s="13">
        <v>46708894800</v>
      </c>
      <c r="S14" s="13">
        <v>20047894800</v>
      </c>
      <c r="T14" s="13">
        <v>592606000000</v>
      </c>
      <c r="U14" s="13">
        <v>0</v>
      </c>
      <c r="V14" s="13">
        <v>545578241929.01001</v>
      </c>
      <c r="W14" s="13">
        <v>47027758070.989998</v>
      </c>
      <c r="X14" s="13">
        <v>545578241929.01001</v>
      </c>
      <c r="Y14" s="13">
        <v>544258154582.98999</v>
      </c>
      <c r="Z14" s="13">
        <v>543949646592.48999</v>
      </c>
      <c r="AA14" s="13">
        <v>543949646592.48999</v>
      </c>
    </row>
    <row r="15" spans="1:27">
      <c r="A15" s="7" t="s">
        <v>1</v>
      </c>
      <c r="B15" s="12" t="s">
        <v>49</v>
      </c>
      <c r="C15" s="5" t="s">
        <v>50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51</v>
      </c>
      <c r="Q15" s="13">
        <v>502337015</v>
      </c>
      <c r="R15" s="13">
        <v>0</v>
      </c>
      <c r="S15" s="13">
        <v>0</v>
      </c>
      <c r="T15" s="13">
        <v>502337015</v>
      </c>
      <c r="U15" s="13">
        <v>0</v>
      </c>
      <c r="V15" s="13">
        <v>502337015</v>
      </c>
      <c r="W15" s="13">
        <v>0</v>
      </c>
      <c r="X15" s="13">
        <v>502337015</v>
      </c>
      <c r="Y15" s="13">
        <v>502337015</v>
      </c>
      <c r="Z15" s="13">
        <v>502337015</v>
      </c>
      <c r="AA15" s="13">
        <v>502337015</v>
      </c>
    </row>
    <row r="16" spans="1:27">
      <c r="A16" s="7" t="s">
        <v>1</v>
      </c>
      <c r="B16" s="12" t="s">
        <v>49</v>
      </c>
      <c r="C16" s="5" t="s">
        <v>52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5" t="s">
        <v>53</v>
      </c>
      <c r="Q16" s="14"/>
      <c r="R16" s="14"/>
      <c r="S16" s="14"/>
      <c r="T16" s="14"/>
      <c r="U16" s="14"/>
      <c r="V16" s="14"/>
      <c r="W16" s="13">
        <v>0</v>
      </c>
      <c r="X16" s="14"/>
      <c r="Y16" s="14"/>
      <c r="Z16" s="14"/>
      <c r="AA16" s="14"/>
    </row>
    <row r="17" spans="1:27">
      <c r="A17" s="7" t="s">
        <v>1</v>
      </c>
      <c r="B17" s="12" t="s">
        <v>1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14" t="s">
        <v>1</v>
      </c>
      <c r="R17" s="14" t="s">
        <v>1</v>
      </c>
      <c r="S17" s="14" t="s">
        <v>1</v>
      </c>
      <c r="T17" s="14" t="s">
        <v>1</v>
      </c>
      <c r="U17" s="14" t="s">
        <v>1</v>
      </c>
      <c r="V17" s="14" t="s">
        <v>1</v>
      </c>
      <c r="W17" s="14" t="s">
        <v>1</v>
      </c>
      <c r="X17" s="14" t="s">
        <v>1</v>
      </c>
      <c r="Y17" s="14" t="s">
        <v>1</v>
      </c>
      <c r="Z17" s="14" t="s">
        <v>1</v>
      </c>
      <c r="AA17" s="14" t="s">
        <v>1</v>
      </c>
    </row>
    <row r="18" spans="1:27">
      <c r="A18" s="7" t="s">
        <v>1</v>
      </c>
      <c r="B18" s="12" t="s">
        <v>54</v>
      </c>
      <c r="C18" s="9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8" t="s">
        <v>1</v>
      </c>
      <c r="Q18" s="6">
        <v>566447337015</v>
      </c>
      <c r="R18" s="13">
        <v>46708894800</v>
      </c>
      <c r="S18" s="13">
        <v>20047894800</v>
      </c>
      <c r="T18" s="13">
        <v>593108337015</v>
      </c>
      <c r="U18" s="13">
        <v>0</v>
      </c>
      <c r="V18" s="13">
        <v>546080578944.01001</v>
      </c>
      <c r="W18" s="13">
        <v>47027758070.989998</v>
      </c>
      <c r="X18" s="13">
        <v>546080578944.01001</v>
      </c>
      <c r="Y18" s="13">
        <v>544760491597.98999</v>
      </c>
      <c r="Z18" s="13">
        <v>544451983607.48999</v>
      </c>
      <c r="AA18" s="13">
        <v>544451983607.48999</v>
      </c>
    </row>
    <row r="19" spans="1:27" ht="0" hidden="1" customHeight="1"/>
    <row r="2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5B0F-38F9-4CFA-9C74-25B60C759E03}">
  <dimension ref="A1:AA19"/>
  <sheetViews>
    <sheetView showGridLines="0" topLeftCell="M1" workbookViewId="0">
      <selection sqref="A1:XFD1048576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703351000000</v>
      </c>
      <c r="R5" s="6">
        <v>14709415940</v>
      </c>
      <c r="S5" s="6">
        <v>80865669977</v>
      </c>
      <c r="T5" s="6">
        <v>637194745963</v>
      </c>
      <c r="U5" s="6">
        <v>201431392.09999999</v>
      </c>
      <c r="V5" s="6">
        <v>601027359444.65002</v>
      </c>
      <c r="W5" s="6">
        <v>35965955126.25</v>
      </c>
      <c r="X5" s="6">
        <v>601027359444.65002</v>
      </c>
      <c r="Y5" s="6">
        <v>597948954271.53003</v>
      </c>
      <c r="Z5" s="6">
        <v>595476651659.10999</v>
      </c>
      <c r="AA5" s="6">
        <v>595476651659.10999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673723000000</v>
      </c>
      <c r="R6" s="10">
        <v>13610000000</v>
      </c>
      <c r="S6" s="10">
        <v>65805276578</v>
      </c>
      <c r="T6" s="10">
        <v>621527723422</v>
      </c>
      <c r="U6" s="10">
        <v>201431392</v>
      </c>
      <c r="V6" s="10">
        <v>589070231535</v>
      </c>
      <c r="W6" s="10">
        <v>32256060495</v>
      </c>
      <c r="X6" s="10">
        <v>589070231535</v>
      </c>
      <c r="Y6" s="10">
        <v>586538138114.82996</v>
      </c>
      <c r="Z6" s="10">
        <v>584569323517.53003</v>
      </c>
      <c r="AA6" s="10">
        <v>584569323517.53003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16258000000</v>
      </c>
      <c r="R7" s="10">
        <v>920000000</v>
      </c>
      <c r="S7" s="10">
        <v>7700000000</v>
      </c>
      <c r="T7" s="10">
        <v>9478000000</v>
      </c>
      <c r="U7" s="10">
        <v>0.1</v>
      </c>
      <c r="V7" s="10">
        <v>7852087571.1300001</v>
      </c>
      <c r="W7" s="10">
        <v>1625912428.77</v>
      </c>
      <c r="X7" s="10">
        <v>7852087571.1300001</v>
      </c>
      <c r="Y7" s="10">
        <v>7310076791.1800003</v>
      </c>
      <c r="Z7" s="10">
        <v>6806588776.0600004</v>
      </c>
      <c r="AA7" s="10">
        <v>6806588776.0600004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12121000000</v>
      </c>
      <c r="R8" s="10">
        <v>40000000</v>
      </c>
      <c r="S8" s="10">
        <v>7290685429</v>
      </c>
      <c r="T8" s="10">
        <v>4870314571</v>
      </c>
      <c r="U8" s="10">
        <v>0</v>
      </c>
      <c r="V8" s="10">
        <v>2786332368.52</v>
      </c>
      <c r="W8" s="10">
        <v>2083982202.48</v>
      </c>
      <c r="X8" s="10">
        <v>2786332368.52</v>
      </c>
      <c r="Y8" s="10">
        <v>2782031395.52</v>
      </c>
      <c r="Z8" s="10">
        <v>2782031395.52</v>
      </c>
      <c r="AA8" s="10">
        <v>2782031395.52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69707970</v>
      </c>
      <c r="S9" s="10">
        <v>69707970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69707970</v>
      </c>
      <c r="S10" s="10">
        <v>0</v>
      </c>
      <c r="T10" s="10">
        <v>69707970</v>
      </c>
      <c r="U10" s="10">
        <v>0</v>
      </c>
      <c r="V10" s="10">
        <v>69707970</v>
      </c>
      <c r="W10" s="10">
        <v>0</v>
      </c>
      <c r="X10" s="10">
        <v>69707970</v>
      </c>
      <c r="Y10" s="10">
        <v>69707970</v>
      </c>
      <c r="Z10" s="10">
        <v>69707970</v>
      </c>
      <c r="AA10" s="10">
        <v>69707970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1249000000</v>
      </c>
      <c r="R11" s="10">
        <v>0</v>
      </c>
      <c r="S11" s="10">
        <v>0</v>
      </c>
      <c r="T11" s="10">
        <v>1249000000</v>
      </c>
      <c r="U11" s="10">
        <v>0</v>
      </c>
      <c r="V11" s="10">
        <v>1249000000</v>
      </c>
      <c r="W11" s="10">
        <v>0</v>
      </c>
      <c r="X11" s="10">
        <v>1249000000</v>
      </c>
      <c r="Y11" s="10">
        <v>1249000000</v>
      </c>
      <c r="Z11" s="10">
        <v>1249000000</v>
      </c>
      <c r="AA11" s="10">
        <v>1249000000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703351000000</v>
      </c>
      <c r="R13" s="13">
        <v>14709415940</v>
      </c>
      <c r="S13" s="13">
        <v>80865669977</v>
      </c>
      <c r="T13" s="13">
        <v>637194745963</v>
      </c>
      <c r="U13" s="13">
        <v>201431392.09999999</v>
      </c>
      <c r="V13" s="13">
        <v>601027359444.65002</v>
      </c>
      <c r="W13" s="13">
        <v>35965955126.25</v>
      </c>
      <c r="X13" s="13">
        <v>601027359444.65002</v>
      </c>
      <c r="Y13" s="13">
        <v>597948954271.53003</v>
      </c>
      <c r="Z13" s="13">
        <v>595476651659.10999</v>
      </c>
      <c r="AA13" s="13">
        <v>595476651659.10999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703351000000</v>
      </c>
      <c r="R17" s="13">
        <v>14709415940</v>
      </c>
      <c r="S17" s="13">
        <v>80865669977</v>
      </c>
      <c r="T17" s="13">
        <v>637194745963</v>
      </c>
      <c r="U17" s="13">
        <v>201431392.09999999</v>
      </c>
      <c r="V17" s="13">
        <v>601027359444.65002</v>
      </c>
      <c r="W17" s="13">
        <v>35965955126.25</v>
      </c>
      <c r="X17" s="13">
        <v>601027359444.65002</v>
      </c>
      <c r="Y17" s="13">
        <v>597948954271.53003</v>
      </c>
      <c r="Z17" s="13">
        <v>595476651659.10999</v>
      </c>
      <c r="AA17" s="13">
        <v>595476651659.10999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C14B-8C2C-4406-8EBB-AC2B2017B27F}">
  <dimension ref="A1:L15"/>
  <sheetViews>
    <sheetView tabSelected="1" workbookViewId="0">
      <selection activeCell="A7" sqref="A7"/>
    </sheetView>
  </sheetViews>
  <sheetFormatPr defaultColWidth="11.42578125" defaultRowHeight="15"/>
  <cols>
    <col min="1" max="1" width="30.7109375" customWidth="1"/>
    <col min="2" max="6" width="18.5703125" bestFit="1" customWidth="1"/>
    <col min="7" max="7" width="18.85546875" bestFit="1" customWidth="1"/>
    <col min="8" max="34" width="18.5703125" bestFit="1" customWidth="1"/>
  </cols>
  <sheetData>
    <row r="1" spans="1:12" s="15" customFormat="1" ht="40.5" customHeight="1">
      <c r="A1" s="39" t="s">
        <v>70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15" customFormat="1" ht="13.5">
      <c r="A2" s="37" t="s">
        <v>71</v>
      </c>
      <c r="B2" s="16" t="s">
        <v>72</v>
      </c>
      <c r="C2" s="16" t="s">
        <v>73</v>
      </c>
      <c r="D2" s="16" t="s">
        <v>74</v>
      </c>
      <c r="E2" s="16" t="s">
        <v>75</v>
      </c>
      <c r="F2" s="16" t="s">
        <v>76</v>
      </c>
      <c r="G2" s="16" t="s">
        <v>77</v>
      </c>
      <c r="H2" s="16" t="s">
        <v>78</v>
      </c>
      <c r="I2" s="16" t="s">
        <v>79</v>
      </c>
      <c r="J2" s="16" t="s">
        <v>80</v>
      </c>
      <c r="K2" s="16" t="s">
        <v>81</v>
      </c>
      <c r="L2" s="16" t="s">
        <v>82</v>
      </c>
    </row>
    <row r="3" spans="1:12" s="17" customFormat="1" ht="13.5">
      <c r="A3" s="18" t="s">
        <v>55</v>
      </c>
      <c r="B3" s="19">
        <v>268566000000</v>
      </c>
      <c r="C3" s="19">
        <v>393210320000</v>
      </c>
      <c r="D3" s="19">
        <v>455469550000</v>
      </c>
      <c r="E3" s="19">
        <v>396351357987</v>
      </c>
      <c r="F3" s="19">
        <v>427664000000</v>
      </c>
      <c r="G3" s="19">
        <v>404374041000</v>
      </c>
      <c r="H3" s="19">
        <v>437296397344</v>
      </c>
      <c r="I3" s="19">
        <v>508476207535</v>
      </c>
      <c r="J3" s="19">
        <v>544650420225</v>
      </c>
      <c r="K3" s="19">
        <v>592606000000</v>
      </c>
      <c r="L3" s="19">
        <v>637194745963</v>
      </c>
    </row>
    <row r="4" spans="1:12" s="17" customFormat="1" ht="24.75" customHeight="1">
      <c r="A4" s="18" t="s">
        <v>66</v>
      </c>
      <c r="B4" s="22">
        <v>0</v>
      </c>
      <c r="C4" s="22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127317729</v>
      </c>
      <c r="K4" s="22">
        <v>502337015</v>
      </c>
      <c r="L4" s="22"/>
    </row>
    <row r="5" spans="1:12" s="17" customFormat="1" ht="13.5">
      <c r="A5" s="25" t="s">
        <v>83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127317729</v>
      </c>
      <c r="K5" s="19">
        <v>502337015</v>
      </c>
      <c r="L5" s="19"/>
    </row>
    <row r="6" spans="1:12" s="17" customFormat="1" ht="13.5">
      <c r="A6" s="26" t="s">
        <v>54</v>
      </c>
      <c r="B6" s="19">
        <v>268566000000</v>
      </c>
      <c r="C6" s="19">
        <v>393210320000</v>
      </c>
      <c r="D6" s="19">
        <v>455469550000</v>
      </c>
      <c r="E6" s="19">
        <v>396351357987</v>
      </c>
      <c r="F6" s="19">
        <v>427664000000</v>
      </c>
      <c r="G6" s="19">
        <v>404374041000</v>
      </c>
      <c r="H6" s="19">
        <v>437296397344</v>
      </c>
      <c r="I6" s="19">
        <v>508476207535</v>
      </c>
      <c r="J6" s="19">
        <v>544777737954</v>
      </c>
      <c r="K6" s="19">
        <v>593108337015</v>
      </c>
      <c r="L6" s="19">
        <v>637194745963</v>
      </c>
    </row>
    <row r="7" spans="1:12" s="17" customFormat="1" ht="13.5">
      <c r="A7" s="38" t="s">
        <v>84</v>
      </c>
      <c r="B7" s="38"/>
      <c r="C7" s="38"/>
      <c r="D7" s="38"/>
      <c r="E7" s="38"/>
    </row>
    <row r="8" spans="1:12" s="17" customFormat="1" ht="13.5">
      <c r="B8" s="27">
        <f>+B6-'2014'!T15</f>
        <v>0</v>
      </c>
      <c r="C8" s="27">
        <f>+C6-'2015'!T17</f>
        <v>0</v>
      </c>
      <c r="D8" s="27">
        <f>+D6-'2016'!T17</f>
        <v>0</v>
      </c>
      <c r="E8" s="27">
        <f>+E6-'2017'!T16</f>
        <v>0</v>
      </c>
      <c r="F8" s="27">
        <f>+F6-'2018'!T16</f>
        <v>0</v>
      </c>
      <c r="G8" s="27">
        <f>+G6-'2019'!T17</f>
        <v>0</v>
      </c>
      <c r="H8" s="27">
        <f>+H6-'2020'!T17</f>
        <v>0</v>
      </c>
      <c r="I8" s="27">
        <f>+I6-'2021'!T17</f>
        <v>0</v>
      </c>
      <c r="J8" s="27">
        <f>+J6-'2022'!T19</f>
        <v>0</v>
      </c>
      <c r="K8" s="27">
        <f>+K6-'2023'!T18</f>
        <v>0</v>
      </c>
      <c r="L8" s="27">
        <f>+L6-'2024'!T17</f>
        <v>0</v>
      </c>
    </row>
    <row r="9" spans="1:12" s="17" customFormat="1" ht="13.5"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s="17" customFormat="1">
      <c r="A10"/>
      <c r="B10"/>
      <c r="C10"/>
      <c r="D10"/>
      <c r="E10"/>
      <c r="F10"/>
      <c r="G10"/>
      <c r="H10"/>
      <c r="I10"/>
      <c r="J10"/>
      <c r="K10"/>
      <c r="L10"/>
    </row>
    <row r="11" spans="1:12" s="17" customFormat="1">
      <c r="A11"/>
      <c r="B11"/>
      <c r="C11"/>
      <c r="D11"/>
      <c r="E11"/>
      <c r="F11"/>
      <c r="G11"/>
      <c r="H11"/>
      <c r="I11"/>
      <c r="J11"/>
      <c r="K11"/>
      <c r="L11"/>
    </row>
    <row r="12" spans="1:12" s="17" customFormat="1">
      <c r="A12"/>
      <c r="B12"/>
      <c r="C12"/>
      <c r="D12"/>
      <c r="E12"/>
      <c r="F12"/>
      <c r="G12"/>
      <c r="H12"/>
      <c r="I12"/>
      <c r="J12"/>
      <c r="K12"/>
      <c r="L12"/>
    </row>
    <row r="13" spans="1:12" s="17" customFormat="1">
      <c r="A13"/>
      <c r="B13"/>
      <c r="C13"/>
      <c r="D13"/>
      <c r="E13"/>
      <c r="F13"/>
      <c r="G13"/>
      <c r="H13"/>
      <c r="I13"/>
      <c r="J13"/>
      <c r="K13"/>
      <c r="L13"/>
    </row>
    <row r="14" spans="1:12" s="17" customFormat="1">
      <c r="A14"/>
      <c r="B14"/>
      <c r="C14"/>
      <c r="D14"/>
      <c r="E14"/>
      <c r="F14"/>
      <c r="G14"/>
      <c r="H14"/>
      <c r="I14"/>
      <c r="J14"/>
      <c r="K14"/>
      <c r="L14"/>
    </row>
    <row r="15" spans="1:12" s="17" customFormat="1">
      <c r="A15"/>
      <c r="B15"/>
      <c r="C15"/>
      <c r="D15"/>
      <c r="E15"/>
      <c r="F15"/>
      <c r="G15"/>
      <c r="H15"/>
      <c r="I15"/>
      <c r="J15"/>
      <c r="K15"/>
      <c r="L15"/>
    </row>
  </sheetData>
  <mergeCells count="1">
    <mergeCell ref="A1:L1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1ECB-9781-4A00-906F-0D35FF32AEA9}">
  <dimension ref="A1:AI17"/>
  <sheetViews>
    <sheetView workbookViewId="0">
      <selection activeCell="A2" sqref="A2"/>
    </sheetView>
  </sheetViews>
  <sheetFormatPr defaultColWidth="11.42578125" defaultRowHeight="15"/>
  <cols>
    <col min="1" max="1" width="11.42578125" style="36"/>
    <col min="2" max="2" width="30.7109375" customWidth="1"/>
    <col min="3" max="7" width="18.5703125" bestFit="1" customWidth="1"/>
    <col min="8" max="8" width="18.85546875" bestFit="1" customWidth="1"/>
    <col min="9" max="35" width="18.5703125" bestFit="1" customWidth="1"/>
  </cols>
  <sheetData>
    <row r="1" spans="1:35" s="15" customFormat="1" ht="52.5" customHeight="1">
      <c r="A1" s="34" t="s">
        <v>85</v>
      </c>
      <c r="B1" s="39" t="s">
        <v>86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s="17" customFormat="1" ht="13.5">
      <c r="A2" s="35"/>
      <c r="B2" s="40"/>
      <c r="C2" s="41" t="s">
        <v>72</v>
      </c>
      <c r="D2" s="42"/>
      <c r="E2" s="43"/>
      <c r="F2" s="41" t="s">
        <v>73</v>
      </c>
      <c r="G2" s="42"/>
      <c r="H2" s="43"/>
      <c r="I2" s="41" t="s">
        <v>74</v>
      </c>
      <c r="J2" s="42"/>
      <c r="K2" s="43"/>
      <c r="L2" s="41" t="s">
        <v>75</v>
      </c>
      <c r="M2" s="42"/>
      <c r="N2" s="43"/>
      <c r="O2" s="41" t="s">
        <v>76</v>
      </c>
      <c r="P2" s="42"/>
      <c r="Q2" s="43"/>
      <c r="R2" s="41" t="s">
        <v>77</v>
      </c>
      <c r="S2" s="42"/>
      <c r="T2" s="43"/>
      <c r="U2" s="41" t="s">
        <v>78</v>
      </c>
      <c r="V2" s="42"/>
      <c r="W2" s="43"/>
      <c r="X2" s="41" t="s">
        <v>79</v>
      </c>
      <c r="Y2" s="42"/>
      <c r="Z2" s="43"/>
      <c r="AA2" s="41" t="s">
        <v>80</v>
      </c>
      <c r="AB2" s="42"/>
      <c r="AC2" s="43"/>
      <c r="AD2" s="41" t="s">
        <v>81</v>
      </c>
      <c r="AE2" s="42"/>
      <c r="AF2" s="43"/>
      <c r="AG2" s="41" t="s">
        <v>87</v>
      </c>
      <c r="AH2" s="42"/>
      <c r="AI2" s="43"/>
    </row>
    <row r="3" spans="1:35" s="17" customFormat="1" ht="13.5">
      <c r="A3" s="35"/>
      <c r="B3" s="40"/>
      <c r="C3" s="28" t="s">
        <v>88</v>
      </c>
      <c r="D3" s="29" t="s">
        <v>89</v>
      </c>
      <c r="E3" s="30" t="s">
        <v>32</v>
      </c>
      <c r="F3" s="28" t="s">
        <v>88</v>
      </c>
      <c r="G3" s="29" t="s">
        <v>89</v>
      </c>
      <c r="H3" s="30" t="s">
        <v>32</v>
      </c>
      <c r="I3" s="28" t="s">
        <v>88</v>
      </c>
      <c r="J3" s="29" t="s">
        <v>89</v>
      </c>
      <c r="K3" s="30" t="s">
        <v>32</v>
      </c>
      <c r="L3" s="28" t="s">
        <v>88</v>
      </c>
      <c r="M3" s="29" t="s">
        <v>89</v>
      </c>
      <c r="N3" s="30" t="s">
        <v>32</v>
      </c>
      <c r="O3" s="28" t="s">
        <v>88</v>
      </c>
      <c r="P3" s="29" t="s">
        <v>89</v>
      </c>
      <c r="Q3" s="30" t="s">
        <v>32</v>
      </c>
      <c r="R3" s="28" t="s">
        <v>88</v>
      </c>
      <c r="S3" s="29" t="s">
        <v>89</v>
      </c>
      <c r="T3" s="30" t="s">
        <v>32</v>
      </c>
      <c r="U3" s="28" t="s">
        <v>88</v>
      </c>
      <c r="V3" s="29" t="s">
        <v>89</v>
      </c>
      <c r="W3" s="30" t="s">
        <v>32</v>
      </c>
      <c r="X3" s="28" t="s">
        <v>88</v>
      </c>
      <c r="Y3" s="29" t="s">
        <v>89</v>
      </c>
      <c r="Z3" s="30" t="s">
        <v>32</v>
      </c>
      <c r="AA3" s="28" t="s">
        <v>88</v>
      </c>
      <c r="AB3" s="29" t="s">
        <v>89</v>
      </c>
      <c r="AC3" s="30" t="s">
        <v>32</v>
      </c>
      <c r="AD3" s="28" t="s">
        <v>88</v>
      </c>
      <c r="AE3" s="29" t="s">
        <v>89</v>
      </c>
      <c r="AF3" s="30" t="s">
        <v>32</v>
      </c>
      <c r="AG3" s="28" t="s">
        <v>88</v>
      </c>
      <c r="AH3" s="29" t="s">
        <v>89</v>
      </c>
      <c r="AI3" s="30" t="s">
        <v>32</v>
      </c>
    </row>
    <row r="4" spans="1:35" s="17" customFormat="1" ht="13.5">
      <c r="A4" s="35"/>
      <c r="B4" s="18" t="s">
        <v>55</v>
      </c>
      <c r="C4" s="19">
        <f t="shared" ref="C4:E4" si="0">SUM(C5:C8)</f>
        <v>261913506826.75</v>
      </c>
      <c r="D4" s="19">
        <f t="shared" si="0"/>
        <v>261913506826.7431</v>
      </c>
      <c r="E4" s="19">
        <f t="shared" si="0"/>
        <v>260644543777.87311</v>
      </c>
      <c r="F4" s="19">
        <f t="shared" ref="F4:AI4" si="1">SUM(F5:F8)</f>
        <v>387153780744.28003</v>
      </c>
      <c r="G4" s="19">
        <f t="shared" si="1"/>
        <v>387153780744.28003</v>
      </c>
      <c r="H4" s="19">
        <f t="shared" si="1"/>
        <v>385865846827.35999</v>
      </c>
      <c r="I4" s="19">
        <f t="shared" si="1"/>
        <v>442901109175.48999</v>
      </c>
      <c r="J4" s="19">
        <f t="shared" si="1"/>
        <v>442737350018.48999</v>
      </c>
      <c r="K4" s="19">
        <f t="shared" si="1"/>
        <v>438777463052.34003</v>
      </c>
      <c r="L4" s="19">
        <f t="shared" si="1"/>
        <v>373600724285.21002</v>
      </c>
      <c r="M4" s="19">
        <f t="shared" si="1"/>
        <v>373600724285.21002</v>
      </c>
      <c r="N4" s="19">
        <f t="shared" si="1"/>
        <v>369078577937.59003</v>
      </c>
      <c r="O4" s="19">
        <f t="shared" si="1"/>
        <v>398163293586.48999</v>
      </c>
      <c r="P4" s="19">
        <f t="shared" si="1"/>
        <v>390733940483.97998</v>
      </c>
      <c r="Q4" s="19">
        <f t="shared" si="1"/>
        <v>390574026080.97998</v>
      </c>
      <c r="R4" s="19">
        <f t="shared" si="1"/>
        <v>382574072741.97406</v>
      </c>
      <c r="S4" s="19">
        <f t="shared" si="1"/>
        <v>370034160428.41101</v>
      </c>
      <c r="T4" s="19">
        <f t="shared" si="1"/>
        <v>366053382285.21106</v>
      </c>
      <c r="U4" s="19">
        <f t="shared" si="1"/>
        <v>403619153282.14001</v>
      </c>
      <c r="V4" s="19">
        <f t="shared" si="1"/>
        <v>400981317356.92004</v>
      </c>
      <c r="W4" s="19">
        <f t="shared" si="1"/>
        <v>400437265731.69</v>
      </c>
      <c r="X4" s="19">
        <f t="shared" si="1"/>
        <v>442422993855.60999</v>
      </c>
      <c r="Y4" s="19">
        <f t="shared" si="1"/>
        <v>440528558977.83997</v>
      </c>
      <c r="Z4" s="19">
        <f t="shared" si="1"/>
        <v>440159072880.89996</v>
      </c>
      <c r="AA4" s="19">
        <f t="shared" si="1"/>
        <v>524478878309.46997</v>
      </c>
      <c r="AB4" s="19">
        <f t="shared" si="1"/>
        <v>517689209143.91998</v>
      </c>
      <c r="AC4" s="19">
        <f t="shared" si="1"/>
        <v>517689209143.91998</v>
      </c>
      <c r="AD4" s="19">
        <f t="shared" si="1"/>
        <v>545578241929.01001</v>
      </c>
      <c r="AE4" s="19">
        <f t="shared" si="1"/>
        <v>544258154582.98999</v>
      </c>
      <c r="AF4" s="19">
        <f t="shared" si="1"/>
        <v>543949646592.48999</v>
      </c>
      <c r="AG4" s="19">
        <f t="shared" si="1"/>
        <v>601027359444.65002</v>
      </c>
      <c r="AH4" s="19">
        <f t="shared" si="1"/>
        <v>597948954271.53003</v>
      </c>
      <c r="AI4" s="19">
        <f t="shared" si="1"/>
        <v>595476651659.11011</v>
      </c>
    </row>
    <row r="5" spans="1:35" s="17" customFormat="1" ht="13.5">
      <c r="A5" s="35"/>
      <c r="B5" s="20" t="s">
        <v>41</v>
      </c>
      <c r="C5" s="21">
        <f>+'2014'!X6</f>
        <v>250783841701.69</v>
      </c>
      <c r="D5" s="21">
        <f>+'2014'!Y6</f>
        <v>250783841701.69</v>
      </c>
      <c r="E5" s="21">
        <f>+'2014'!AA6</f>
        <v>249825589725.82001</v>
      </c>
      <c r="F5" s="21">
        <f>+'2015'!X6</f>
        <v>339492442184.15002</v>
      </c>
      <c r="G5" s="21">
        <f>+'2015'!Y6</f>
        <v>339492442184.15002</v>
      </c>
      <c r="H5" s="21">
        <f>+'2015'!AA6</f>
        <v>338254543214.09998</v>
      </c>
      <c r="I5" s="21">
        <f>+'2016'!X6</f>
        <v>370476153917.48999</v>
      </c>
      <c r="J5" s="21">
        <f>+'2016'!Y6</f>
        <v>370312394760.48999</v>
      </c>
      <c r="K5" s="21">
        <f>+'2016'!AA6</f>
        <v>366352507794.34003</v>
      </c>
      <c r="L5" s="21">
        <f>+'2017'!X6</f>
        <v>362942843775.31</v>
      </c>
      <c r="M5" s="21">
        <f>+'2017'!Y6</f>
        <v>362942843775.31</v>
      </c>
      <c r="N5" s="21">
        <f>+'2017'!AA6</f>
        <v>358847548509.69</v>
      </c>
      <c r="O5" s="21">
        <f>+'2018'!X6</f>
        <v>360178949077.29999</v>
      </c>
      <c r="P5" s="21">
        <f>+'2018'!Y6</f>
        <v>357125149960.78998</v>
      </c>
      <c r="Q5" s="21">
        <f>+'2018'!AA6</f>
        <v>356965235557.78998</v>
      </c>
      <c r="R5" s="21">
        <f>+'2019'!X6</f>
        <v>353244788065.75403</v>
      </c>
      <c r="S5" s="21">
        <f>+'2019'!Y6</f>
        <v>352323377477.19098</v>
      </c>
      <c r="T5" s="21">
        <f>+'2019'!AA6</f>
        <v>351184620656.99103</v>
      </c>
      <c r="U5" s="21">
        <f>+'2020'!X6</f>
        <v>388069102076.70001</v>
      </c>
      <c r="V5" s="21">
        <f>+'2020'!Y6</f>
        <v>386389463129.70001</v>
      </c>
      <c r="W5" s="21">
        <f>+'2020'!AA6</f>
        <v>385845411504.46997</v>
      </c>
      <c r="X5" s="21">
        <f>+'2021'!X6</f>
        <v>425568239272.5</v>
      </c>
      <c r="Y5" s="21">
        <f>+'2021'!Y6</f>
        <v>423691845394.72998</v>
      </c>
      <c r="Z5" s="21">
        <f>+'2021'!AA6</f>
        <v>423322359297.78998</v>
      </c>
      <c r="AA5" s="21">
        <f>+'2022'!X6</f>
        <v>506847667251.08002</v>
      </c>
      <c r="AB5" s="21">
        <f>+'2022'!Y6</f>
        <v>500106264993.53003</v>
      </c>
      <c r="AC5" s="21">
        <f>+'2022'!AA6</f>
        <v>500106264993.53003</v>
      </c>
      <c r="AD5" s="21">
        <f>+'2023'!X6</f>
        <v>540642855676.37</v>
      </c>
      <c r="AE5" s="21">
        <f>+'2023'!Y6</f>
        <v>539327425830.34998</v>
      </c>
      <c r="AF5" s="21">
        <f>+'2023'!AA6</f>
        <v>539026082339.84998</v>
      </c>
      <c r="AG5" s="21">
        <f>+'2024'!X6</f>
        <v>589070231535</v>
      </c>
      <c r="AH5" s="21">
        <f>+'2024'!Y6</f>
        <v>586538138114.82996</v>
      </c>
      <c r="AI5" s="21">
        <f>+'2024'!AA6</f>
        <v>584569323517.53003</v>
      </c>
    </row>
    <row r="6" spans="1:35" s="17" customFormat="1" ht="27">
      <c r="A6" s="35"/>
      <c r="B6" s="20" t="s">
        <v>90</v>
      </c>
      <c r="C6" s="21">
        <f>+'2014'!X7</f>
        <v>107221487.05</v>
      </c>
      <c r="D6" s="21">
        <f>+'2014'!Y7</f>
        <v>107221487.05</v>
      </c>
      <c r="E6" s="21">
        <f>+'2014'!AA7</f>
        <v>25185319.050000001</v>
      </c>
      <c r="F6" s="21">
        <f>+'2015'!X7+'2015'!X8</f>
        <v>42088124484</v>
      </c>
      <c r="G6" s="21">
        <f>+'2015'!Y7+'2015'!Y8</f>
        <v>42088124484</v>
      </c>
      <c r="H6" s="21">
        <f>+'2015'!AA7+'2015'!AA8</f>
        <v>42043659800</v>
      </c>
      <c r="I6" s="21">
        <f>+'2016'!X7+'2016'!X8</f>
        <v>70086137383</v>
      </c>
      <c r="J6" s="21">
        <f>+'2016'!Y7+'2016'!Y8</f>
        <v>70086137383</v>
      </c>
      <c r="K6" s="21">
        <f>+'2016'!AA7+'2016'!AA8</f>
        <v>70086137383</v>
      </c>
      <c r="L6" s="21">
        <f>+'2017'!X7</f>
        <v>7995721223.8999996</v>
      </c>
      <c r="M6" s="21">
        <f>+'2017'!Y7</f>
        <v>7995721223.8999996</v>
      </c>
      <c r="N6" s="21">
        <f>+'2017'!AA7</f>
        <v>7568870141.8999996</v>
      </c>
      <c r="O6" s="21">
        <f>+'2018'!X7</f>
        <v>33286141755.599998</v>
      </c>
      <c r="P6" s="21">
        <f>+'2018'!Y7</f>
        <v>28910587769.599998</v>
      </c>
      <c r="Q6" s="21">
        <f>+'2018'!AA7</f>
        <v>28910587769.599998</v>
      </c>
      <c r="R6" s="21">
        <f>+'2019'!X7</f>
        <v>21460502954.82</v>
      </c>
      <c r="S6" s="21">
        <f>+'2019'!Y7</f>
        <v>13121283722.82</v>
      </c>
      <c r="T6" s="21">
        <f>+'2019'!AA7</f>
        <v>13121283722.82</v>
      </c>
      <c r="U6" s="21">
        <f>+'2020'!X7</f>
        <v>12820593701.85</v>
      </c>
      <c r="V6" s="21">
        <f>+'2020'!Y7</f>
        <v>11862396723.629999</v>
      </c>
      <c r="W6" s="21">
        <f>+'2020'!AA7</f>
        <v>11862396723.629999</v>
      </c>
      <c r="X6" s="21">
        <f>+'2021'!X7</f>
        <v>13841928319.860001</v>
      </c>
      <c r="Y6" s="21">
        <f>+'2021'!Y7</f>
        <v>13823887319.860001</v>
      </c>
      <c r="Z6" s="21">
        <f>+'2021'!AA7</f>
        <v>13823887319.860001</v>
      </c>
      <c r="AA6" s="21">
        <f>+'2022'!X9</f>
        <v>13528630397.969999</v>
      </c>
      <c r="AB6" s="21">
        <f>+'2022'!Y9</f>
        <v>13491363489.969999</v>
      </c>
      <c r="AC6" s="21">
        <f>+'2022'!AA9</f>
        <v>13491363489.969999</v>
      </c>
      <c r="AD6" s="21">
        <f>+'2023'!X7</f>
        <v>2456762803.4400001</v>
      </c>
      <c r="AE6" s="21">
        <f>+'2023'!Y7</f>
        <v>2452105303.4400001</v>
      </c>
      <c r="AF6" s="21">
        <f>+'2023'!AA7</f>
        <v>2444940803.4400001</v>
      </c>
      <c r="AG6" s="21">
        <f>+'2024'!X7</f>
        <v>7852087571.1300001</v>
      </c>
      <c r="AH6" s="21">
        <f>+'2024'!Y7</f>
        <v>7310076791.1800003</v>
      </c>
      <c r="AI6" s="21">
        <f>+'2024'!AA7</f>
        <v>6806588776.0600004</v>
      </c>
    </row>
    <row r="7" spans="1:35" s="17" customFormat="1" ht="13.5">
      <c r="A7" s="35"/>
      <c r="B7" s="20" t="s">
        <v>47</v>
      </c>
      <c r="C7" s="21">
        <f>+'2014'!X8+'2014'!X9</f>
        <v>11022443638.01</v>
      </c>
      <c r="D7" s="21">
        <f>+'2014'!Y8+'2014'!Y9</f>
        <v>11022443638.003098</v>
      </c>
      <c r="E7" s="21">
        <f>+'2014'!AA8+'2014'!AA9</f>
        <v>10793768733.003098</v>
      </c>
      <c r="F7" s="21">
        <f>+'2015'!X9+'2015'!X11</f>
        <v>5573214076.1300001</v>
      </c>
      <c r="G7" s="21">
        <f>+'2015'!Y9+'2015'!Y11</f>
        <v>5573214076.1300001</v>
      </c>
      <c r="H7" s="21">
        <f>+'2015'!AA9+'2015'!AA11</f>
        <v>5567643813.2600002</v>
      </c>
      <c r="I7" s="21">
        <f>+'2016'!X9+'2016'!X10+'2016'!X11</f>
        <v>2338817875</v>
      </c>
      <c r="J7" s="21">
        <f>+'2016'!Y9+'2016'!Y10+'2016'!Y11</f>
        <v>2338817875</v>
      </c>
      <c r="K7" s="21">
        <f>+'2016'!AA9+'2016'!AA10+'2016'!AA11</f>
        <v>2338817875</v>
      </c>
      <c r="L7" s="21">
        <f>+'2017'!X8+'2017'!X9+'2017'!X10</f>
        <v>2662159286</v>
      </c>
      <c r="M7" s="21">
        <f>+'2017'!Y8+'2017'!Y9+'2017'!Y10</f>
        <v>2662159286</v>
      </c>
      <c r="N7" s="21">
        <f>+'2017'!AA8+'2017'!AA9+'2017'!AA10</f>
        <v>2662159286</v>
      </c>
      <c r="O7" s="21">
        <f>+'2018'!X8+'2018'!X9+'2018'!X10</f>
        <v>4698202753.5900002</v>
      </c>
      <c r="P7" s="21">
        <f>+'2018'!Y8+'2018'!Y9+'2018'!Y10</f>
        <v>4698202753.5900002</v>
      </c>
      <c r="Q7" s="21">
        <f>+'2018'!AA8+'2018'!AA9+'2018'!AA10</f>
        <v>4698202753.5900002</v>
      </c>
      <c r="R7" s="21">
        <f>+'2019'!X8</f>
        <v>7311404221.3999996</v>
      </c>
      <c r="S7" s="21">
        <f>+'2019'!Y8</f>
        <v>4032121728.4000001</v>
      </c>
      <c r="T7" s="21">
        <f>+'2019'!AA8</f>
        <v>1190100405.4000001</v>
      </c>
      <c r="U7" s="21">
        <f>+'2020'!X8</f>
        <v>1939803069.5899999</v>
      </c>
      <c r="V7" s="21">
        <f>+'2020'!Y8</f>
        <v>1939803069.5899999</v>
      </c>
      <c r="W7" s="21">
        <f>+'2020'!AA8</f>
        <v>1939803069.5899999</v>
      </c>
      <c r="X7" s="21">
        <f>+'2021'!X8</f>
        <v>1844296276.25</v>
      </c>
      <c r="Y7" s="21">
        <f>+'2021'!Y8</f>
        <v>1844296276.25</v>
      </c>
      <c r="Z7" s="21">
        <f>+'2021'!AA8</f>
        <v>1844296276.25</v>
      </c>
      <c r="AA7" s="21">
        <f>+'2022'!X10</f>
        <v>3011227789.4200001</v>
      </c>
      <c r="AB7" s="21">
        <f>+'2022'!Y10</f>
        <v>3000227789.4200001</v>
      </c>
      <c r="AC7" s="21">
        <f>+'2022'!AA10</f>
        <v>3000227789.4200001</v>
      </c>
      <c r="AD7" s="21">
        <f>+'2023'!X8</f>
        <v>1447089793.2</v>
      </c>
      <c r="AE7" s="21">
        <f>+'2023'!Y8</f>
        <v>1447089793.2</v>
      </c>
      <c r="AF7" s="21">
        <f>+'2023'!AA8</f>
        <v>1447089793.2</v>
      </c>
      <c r="AG7" s="21">
        <f>+'2024'!X8</f>
        <v>2786332368.52</v>
      </c>
      <c r="AH7" s="21">
        <f>+'2024'!Y8</f>
        <v>2782031395.52</v>
      </c>
      <c r="AI7" s="21">
        <f>+'2024'!AA8</f>
        <v>2782031395.52</v>
      </c>
    </row>
    <row r="8" spans="1:35" s="17" customFormat="1" ht="27">
      <c r="A8" s="35"/>
      <c r="B8" s="20" t="s">
        <v>65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>
        <f>+'2019'!X10+'2019'!X11</f>
        <v>557377500</v>
      </c>
      <c r="S8" s="21">
        <f>+'2019'!Y10+'2019'!Y11</f>
        <v>557377500</v>
      </c>
      <c r="T8" s="21">
        <f>+'2019'!AA10+'2019'!AA11</f>
        <v>557377500</v>
      </c>
      <c r="U8" s="21">
        <f>+'2020'!X10+'2020'!X11</f>
        <v>789654434</v>
      </c>
      <c r="V8" s="21">
        <f>+'2020'!Y10+'2020'!Y11</f>
        <v>789654434</v>
      </c>
      <c r="W8" s="21">
        <f>+'2020'!Z10+'2020'!AA11</f>
        <v>789654434</v>
      </c>
      <c r="X8" s="21">
        <f>+'2021'!X10+'2021'!X11</f>
        <v>1168529987</v>
      </c>
      <c r="Y8" s="21">
        <f>+'2021'!Y10+'2021'!Y11</f>
        <v>1168529987</v>
      </c>
      <c r="Z8" s="21">
        <f>+'2021'!AA10+'2021'!AA11</f>
        <v>1168529987</v>
      </c>
      <c r="AA8" s="21">
        <f>+'2022'!X11</f>
        <v>1091352871</v>
      </c>
      <c r="AB8" s="21">
        <f>+'2022'!Y11</f>
        <v>1091352871</v>
      </c>
      <c r="AC8" s="21">
        <f>+'2022'!AA11</f>
        <v>1091352871</v>
      </c>
      <c r="AD8" s="21">
        <f>+'2023'!X9+'2023'!X10</f>
        <v>1031533656</v>
      </c>
      <c r="AE8" s="21">
        <f>+'2023'!Y9+'2023'!Y10</f>
        <v>1031533656</v>
      </c>
      <c r="AF8" s="21">
        <f>+'2023'!AA9+'2023'!AA10</f>
        <v>1031533656</v>
      </c>
      <c r="AG8" s="21">
        <f>+'2024'!X10+'2024'!X11</f>
        <v>1318707970</v>
      </c>
      <c r="AH8" s="21">
        <f>+'2024'!Y10+'2024'!Y11</f>
        <v>1318707970</v>
      </c>
      <c r="AI8" s="21">
        <f>+'2024'!AA10+'2024'!AA11</f>
        <v>1318707970</v>
      </c>
    </row>
    <row r="9" spans="1:35" s="17" customFormat="1" ht="13.5">
      <c r="A9" s="35"/>
      <c r="B9" s="18" t="s">
        <v>66</v>
      </c>
      <c r="C9" s="22">
        <f t="shared" ref="C9:AI9" si="2">+C10</f>
        <v>0</v>
      </c>
      <c r="D9" s="22">
        <f t="shared" si="2"/>
        <v>0</v>
      </c>
      <c r="E9" s="22">
        <f t="shared" si="2"/>
        <v>0</v>
      </c>
      <c r="F9" s="22">
        <f t="shared" si="2"/>
        <v>0</v>
      </c>
      <c r="G9" s="22">
        <f t="shared" si="2"/>
        <v>0</v>
      </c>
      <c r="H9" s="22">
        <f t="shared" si="2"/>
        <v>0</v>
      </c>
      <c r="I9" s="22">
        <f t="shared" si="2"/>
        <v>0</v>
      </c>
      <c r="J9" s="22">
        <f t="shared" si="2"/>
        <v>0</v>
      </c>
      <c r="K9" s="22">
        <f t="shared" si="2"/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0</v>
      </c>
      <c r="U9" s="22">
        <f t="shared" si="2"/>
        <v>0</v>
      </c>
      <c r="V9" s="22">
        <f t="shared" si="2"/>
        <v>0</v>
      </c>
      <c r="W9" s="22">
        <f t="shared" si="2"/>
        <v>0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127317729</v>
      </c>
      <c r="AB9" s="22">
        <f t="shared" si="2"/>
        <v>127317729</v>
      </c>
      <c r="AC9" s="22">
        <f t="shared" si="2"/>
        <v>127317729</v>
      </c>
      <c r="AD9" s="22">
        <f t="shared" si="2"/>
        <v>502337015</v>
      </c>
      <c r="AE9" s="22">
        <f t="shared" si="2"/>
        <v>502337015</v>
      </c>
      <c r="AF9" s="22">
        <f t="shared" si="2"/>
        <v>502337015</v>
      </c>
      <c r="AG9" s="22">
        <f t="shared" si="2"/>
        <v>0</v>
      </c>
      <c r="AH9" s="22">
        <f t="shared" si="2"/>
        <v>0</v>
      </c>
      <c r="AI9" s="22">
        <f t="shared" si="2"/>
        <v>0</v>
      </c>
    </row>
    <row r="10" spans="1:35" s="17" customFormat="1" ht="27">
      <c r="A10" s="35"/>
      <c r="B10" s="20" t="s">
        <v>91</v>
      </c>
      <c r="C10" s="22"/>
      <c r="D10" s="22">
        <f>+'[1]Gerencial 2023'!U29</f>
        <v>0</v>
      </c>
      <c r="E10" s="22"/>
      <c r="F10" s="22"/>
      <c r="G10" s="22">
        <f>+'[1]Gerencial 2023'!X29</f>
        <v>0</v>
      </c>
      <c r="H10" s="22"/>
      <c r="I10" s="22"/>
      <c r="J10" s="22">
        <f>+'[1]Gerencial 2023'!AA29</f>
        <v>0</v>
      </c>
      <c r="K10" s="22"/>
      <c r="L10" s="22"/>
      <c r="M10" s="22">
        <f>+'[1]Gerencial 2023'!AD29</f>
        <v>0</v>
      </c>
      <c r="N10" s="22"/>
      <c r="O10" s="22"/>
      <c r="P10" s="22">
        <f>+'[1]Gerencial 2023'!AG29</f>
        <v>0</v>
      </c>
      <c r="Q10" s="22"/>
      <c r="R10" s="22"/>
      <c r="S10" s="22">
        <f>+'[1]Gerencial 2023'!AJ29</f>
        <v>0</v>
      </c>
      <c r="T10" s="22"/>
      <c r="U10" s="22"/>
      <c r="V10" s="22">
        <f>+'[1]Gerencial 2023'!AM29</f>
        <v>0</v>
      </c>
      <c r="W10" s="22"/>
      <c r="X10" s="22"/>
      <c r="Y10" s="22">
        <f>+'[1]Gerencial 2023'!AP29</f>
        <v>0</v>
      </c>
      <c r="Z10" s="22"/>
      <c r="AA10" s="22">
        <f>+'2022'!X13</f>
        <v>127317729</v>
      </c>
      <c r="AB10" s="22">
        <f>+'2022'!Y13</f>
        <v>127317729</v>
      </c>
      <c r="AC10" s="22">
        <f>+'2022'!AA13</f>
        <v>127317729</v>
      </c>
      <c r="AD10" s="22">
        <f>+'2023'!X12</f>
        <v>502337015</v>
      </c>
      <c r="AE10" s="22">
        <f>+'2023'!Y12</f>
        <v>502337015</v>
      </c>
      <c r="AF10" s="22">
        <f>+'2023'!AA12</f>
        <v>502337015</v>
      </c>
      <c r="AG10" s="22"/>
      <c r="AH10" s="22"/>
      <c r="AI10" s="22"/>
    </row>
    <row r="11" spans="1:35" s="17" customFormat="1" ht="13.5">
      <c r="A11" s="35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 s="17" customFormat="1" ht="13.5">
      <c r="A12" s="35"/>
      <c r="B12" s="25" t="s">
        <v>92</v>
      </c>
      <c r="C12" s="19">
        <f t="shared" ref="C12:AI12" si="3">+C4</f>
        <v>261913506826.75</v>
      </c>
      <c r="D12" s="19">
        <f t="shared" si="3"/>
        <v>261913506826.7431</v>
      </c>
      <c r="E12" s="19">
        <f t="shared" si="3"/>
        <v>260644543777.87311</v>
      </c>
      <c r="F12" s="19">
        <f t="shared" si="3"/>
        <v>387153780744.28003</v>
      </c>
      <c r="G12" s="19">
        <f t="shared" si="3"/>
        <v>387153780744.28003</v>
      </c>
      <c r="H12" s="19">
        <f t="shared" si="3"/>
        <v>385865846827.35999</v>
      </c>
      <c r="I12" s="19">
        <f t="shared" si="3"/>
        <v>442901109175.48999</v>
      </c>
      <c r="J12" s="19">
        <f t="shared" si="3"/>
        <v>442737350018.48999</v>
      </c>
      <c r="K12" s="19">
        <f t="shared" si="3"/>
        <v>438777463052.34003</v>
      </c>
      <c r="L12" s="19">
        <f t="shared" si="3"/>
        <v>373600724285.21002</v>
      </c>
      <c r="M12" s="19">
        <f t="shared" si="3"/>
        <v>373600724285.21002</v>
      </c>
      <c r="N12" s="19">
        <f t="shared" si="3"/>
        <v>369078577937.59003</v>
      </c>
      <c r="O12" s="19">
        <f t="shared" si="3"/>
        <v>398163293586.48999</v>
      </c>
      <c r="P12" s="19">
        <f t="shared" si="3"/>
        <v>390733940483.97998</v>
      </c>
      <c r="Q12" s="19">
        <f t="shared" si="3"/>
        <v>390574026080.97998</v>
      </c>
      <c r="R12" s="19">
        <f t="shared" si="3"/>
        <v>382574072741.97406</v>
      </c>
      <c r="S12" s="19">
        <f t="shared" si="3"/>
        <v>370034160428.41101</v>
      </c>
      <c r="T12" s="19">
        <f t="shared" si="3"/>
        <v>366053382285.21106</v>
      </c>
      <c r="U12" s="19">
        <f t="shared" si="3"/>
        <v>403619153282.14001</v>
      </c>
      <c r="V12" s="19">
        <f t="shared" si="3"/>
        <v>400981317356.92004</v>
      </c>
      <c r="W12" s="19">
        <f t="shared" si="3"/>
        <v>400437265731.69</v>
      </c>
      <c r="X12" s="19">
        <f t="shared" si="3"/>
        <v>442422993855.60999</v>
      </c>
      <c r="Y12" s="19">
        <f t="shared" si="3"/>
        <v>440528558977.83997</v>
      </c>
      <c r="Z12" s="19">
        <f t="shared" si="3"/>
        <v>440159072880.89996</v>
      </c>
      <c r="AA12" s="19">
        <f t="shared" si="3"/>
        <v>524478878309.46997</v>
      </c>
      <c r="AB12" s="19">
        <f t="shared" si="3"/>
        <v>517689209143.91998</v>
      </c>
      <c r="AC12" s="19">
        <f t="shared" si="3"/>
        <v>517689209143.91998</v>
      </c>
      <c r="AD12" s="19">
        <f t="shared" si="3"/>
        <v>545578241929.01001</v>
      </c>
      <c r="AE12" s="19">
        <f t="shared" si="3"/>
        <v>544258154582.98999</v>
      </c>
      <c r="AF12" s="19">
        <f t="shared" si="3"/>
        <v>543949646592.48999</v>
      </c>
      <c r="AG12" s="19">
        <f t="shared" si="3"/>
        <v>601027359444.65002</v>
      </c>
      <c r="AH12" s="19">
        <f t="shared" si="3"/>
        <v>597948954271.53003</v>
      </c>
      <c r="AI12" s="19">
        <f t="shared" si="3"/>
        <v>595476651659.11011</v>
      </c>
    </row>
    <row r="13" spans="1:35" s="17" customFormat="1" ht="13.5">
      <c r="A13" s="35"/>
      <c r="B13" s="25" t="s">
        <v>83</v>
      </c>
      <c r="C13" s="19">
        <f t="shared" ref="C13:AI13" si="4">+C9</f>
        <v>0</v>
      </c>
      <c r="D13" s="19">
        <f t="shared" si="4"/>
        <v>0</v>
      </c>
      <c r="E13" s="19">
        <f t="shared" si="4"/>
        <v>0</v>
      </c>
      <c r="F13" s="19">
        <f t="shared" si="4"/>
        <v>0</v>
      </c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4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4"/>
        <v>0</v>
      </c>
      <c r="R13" s="19">
        <f t="shared" si="4"/>
        <v>0</v>
      </c>
      <c r="S13" s="19">
        <f t="shared" si="4"/>
        <v>0</v>
      </c>
      <c r="T13" s="19">
        <f t="shared" si="4"/>
        <v>0</v>
      </c>
      <c r="U13" s="19">
        <f t="shared" si="4"/>
        <v>0</v>
      </c>
      <c r="V13" s="19">
        <f t="shared" si="4"/>
        <v>0</v>
      </c>
      <c r="W13" s="19">
        <f t="shared" si="4"/>
        <v>0</v>
      </c>
      <c r="X13" s="19">
        <f t="shared" si="4"/>
        <v>0</v>
      </c>
      <c r="Y13" s="19">
        <f t="shared" si="4"/>
        <v>0</v>
      </c>
      <c r="Z13" s="19">
        <f t="shared" si="4"/>
        <v>0</v>
      </c>
      <c r="AA13" s="19">
        <f t="shared" si="4"/>
        <v>127317729</v>
      </c>
      <c r="AB13" s="19">
        <f t="shared" si="4"/>
        <v>127317729</v>
      </c>
      <c r="AC13" s="19">
        <f t="shared" si="4"/>
        <v>127317729</v>
      </c>
      <c r="AD13" s="19">
        <f t="shared" si="4"/>
        <v>502337015</v>
      </c>
      <c r="AE13" s="19">
        <f t="shared" si="4"/>
        <v>502337015</v>
      </c>
      <c r="AF13" s="19">
        <f t="shared" si="4"/>
        <v>502337015</v>
      </c>
      <c r="AG13" s="19">
        <f t="shared" si="4"/>
        <v>0</v>
      </c>
      <c r="AH13" s="19">
        <f t="shared" si="4"/>
        <v>0</v>
      </c>
      <c r="AI13" s="19">
        <f t="shared" si="4"/>
        <v>0</v>
      </c>
    </row>
    <row r="14" spans="1:35" s="17" customFormat="1" ht="13.5">
      <c r="A14" s="35"/>
      <c r="B14" s="26" t="s">
        <v>54</v>
      </c>
      <c r="C14" s="19">
        <f t="shared" ref="C14:AI14" si="5">+C12+C13</f>
        <v>261913506826.75</v>
      </c>
      <c r="D14" s="19">
        <f t="shared" si="5"/>
        <v>261913506826.7431</v>
      </c>
      <c r="E14" s="19">
        <f t="shared" si="5"/>
        <v>260644543777.87311</v>
      </c>
      <c r="F14" s="19">
        <f t="shared" si="5"/>
        <v>387153780744.28003</v>
      </c>
      <c r="G14" s="19">
        <f t="shared" si="5"/>
        <v>387153780744.28003</v>
      </c>
      <c r="H14" s="19">
        <f t="shared" si="5"/>
        <v>385865846827.35999</v>
      </c>
      <c r="I14" s="19">
        <f t="shared" si="5"/>
        <v>442901109175.48999</v>
      </c>
      <c r="J14" s="19">
        <f t="shared" si="5"/>
        <v>442737350018.48999</v>
      </c>
      <c r="K14" s="19">
        <f t="shared" si="5"/>
        <v>438777463052.34003</v>
      </c>
      <c r="L14" s="19">
        <f t="shared" si="5"/>
        <v>373600724285.21002</v>
      </c>
      <c r="M14" s="19">
        <f t="shared" si="5"/>
        <v>373600724285.21002</v>
      </c>
      <c r="N14" s="19">
        <f t="shared" si="5"/>
        <v>369078577937.59003</v>
      </c>
      <c r="O14" s="19">
        <f t="shared" si="5"/>
        <v>398163293586.48999</v>
      </c>
      <c r="P14" s="19">
        <f t="shared" si="5"/>
        <v>390733940483.97998</v>
      </c>
      <c r="Q14" s="19">
        <f t="shared" si="5"/>
        <v>390574026080.97998</v>
      </c>
      <c r="R14" s="19">
        <f t="shared" si="5"/>
        <v>382574072741.97406</v>
      </c>
      <c r="S14" s="19">
        <f t="shared" si="5"/>
        <v>370034160428.41101</v>
      </c>
      <c r="T14" s="19">
        <f t="shared" si="5"/>
        <v>366053382285.21106</v>
      </c>
      <c r="U14" s="19">
        <f t="shared" si="5"/>
        <v>403619153282.14001</v>
      </c>
      <c r="V14" s="19">
        <f t="shared" si="5"/>
        <v>400981317356.92004</v>
      </c>
      <c r="W14" s="19">
        <f t="shared" si="5"/>
        <v>400437265731.69</v>
      </c>
      <c r="X14" s="19">
        <f t="shared" si="5"/>
        <v>442422993855.60999</v>
      </c>
      <c r="Y14" s="19">
        <f t="shared" si="5"/>
        <v>440528558977.83997</v>
      </c>
      <c r="Z14" s="19">
        <f t="shared" si="5"/>
        <v>440159072880.89996</v>
      </c>
      <c r="AA14" s="19">
        <f t="shared" si="5"/>
        <v>524606196038.46997</v>
      </c>
      <c r="AB14" s="19">
        <f t="shared" si="5"/>
        <v>517816526872.91998</v>
      </c>
      <c r="AC14" s="19">
        <f t="shared" si="5"/>
        <v>517816526872.91998</v>
      </c>
      <c r="AD14" s="19">
        <f t="shared" si="5"/>
        <v>546080578944.01001</v>
      </c>
      <c r="AE14" s="19">
        <f t="shared" si="5"/>
        <v>544760491597.98999</v>
      </c>
      <c r="AF14" s="19">
        <f t="shared" si="5"/>
        <v>544451983607.48999</v>
      </c>
      <c r="AG14" s="19">
        <f t="shared" si="5"/>
        <v>601027359444.65002</v>
      </c>
      <c r="AH14" s="19">
        <f t="shared" si="5"/>
        <v>597948954271.53003</v>
      </c>
      <c r="AI14" s="19">
        <f t="shared" si="5"/>
        <v>595476651659.11011</v>
      </c>
    </row>
    <row r="15" spans="1:35" s="17" customFormat="1" ht="13.5">
      <c r="A15" s="35"/>
      <c r="B15" s="33" t="s">
        <v>84</v>
      </c>
      <c r="C15" s="33"/>
      <c r="D15" s="33"/>
      <c r="E15" s="33"/>
      <c r="F15" s="33"/>
      <c r="G15" s="33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</row>
    <row r="16" spans="1:35">
      <c r="B16" s="33" t="s">
        <v>93</v>
      </c>
      <c r="C16" s="33"/>
      <c r="D16" s="33"/>
      <c r="E16" s="33"/>
      <c r="F16" s="33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</row>
    <row r="17" spans="3:35">
      <c r="C17" s="31">
        <f>+C14-'2014'!X15</f>
        <v>0</v>
      </c>
      <c r="D17" s="31">
        <f>+D14-'2014'!Y15</f>
        <v>0</v>
      </c>
      <c r="E17" s="31">
        <f>+E14-'2014'!AA15</f>
        <v>0</v>
      </c>
      <c r="F17" s="31">
        <f>+F14-'2015'!X17</f>
        <v>0</v>
      </c>
      <c r="G17" s="31">
        <f>+G14-'2015'!Y17</f>
        <v>0</v>
      </c>
      <c r="H17" s="31">
        <f>+H14-'2015'!AA17</f>
        <v>0</v>
      </c>
      <c r="I17" s="31">
        <f>+I14-'2016'!X17</f>
        <v>0</v>
      </c>
      <c r="J17" s="31">
        <f>+J14-'2016'!Y17</f>
        <v>0</v>
      </c>
      <c r="K17" s="31">
        <f>+K14-'2016'!AA17</f>
        <v>0</v>
      </c>
      <c r="L17" s="31">
        <f>+L14-'2017'!X16</f>
        <v>0</v>
      </c>
      <c r="M17" s="31">
        <f>+M14-'2017'!Y16</f>
        <v>0</v>
      </c>
      <c r="N17" s="31">
        <f>+N14-'2017'!AA16</f>
        <v>0</v>
      </c>
      <c r="O17" s="31">
        <f>+O14-'2018'!X16</f>
        <v>0</v>
      </c>
      <c r="P17" s="31">
        <f>+P14-'2018'!Y16</f>
        <v>0</v>
      </c>
      <c r="Q17" s="31">
        <f>+Q14-'2018'!AA16</f>
        <v>0</v>
      </c>
      <c r="R17" s="31">
        <f>+R14-'2019'!X17</f>
        <v>0</v>
      </c>
      <c r="S17" s="31">
        <f>+S14-'2019'!Y17</f>
        <v>0</v>
      </c>
      <c r="T17" s="31">
        <f>+T14-'2019'!AA17</f>
        <v>0</v>
      </c>
      <c r="U17" s="31">
        <f>+U14-'2020'!X17</f>
        <v>0</v>
      </c>
      <c r="V17" s="31">
        <f>+V14-'2020'!Y17</f>
        <v>0</v>
      </c>
      <c r="W17" s="31">
        <f>+W14-'2020'!AA17</f>
        <v>0</v>
      </c>
      <c r="X17" s="31">
        <f>+X14-'2021'!X17</f>
        <v>0</v>
      </c>
      <c r="Y17" s="31">
        <f>+Y14-'2021'!Y17</f>
        <v>0</v>
      </c>
      <c r="Z17" s="31">
        <f>+Z14-'2021'!AA17</f>
        <v>0</v>
      </c>
      <c r="AA17" s="31">
        <f>+AA14-'2022'!X19</f>
        <v>0</v>
      </c>
      <c r="AB17" s="31">
        <f>+AB14-'2022'!Y19</f>
        <v>0</v>
      </c>
      <c r="AC17" s="31">
        <f>+AC14-'2022'!Z19</f>
        <v>0</v>
      </c>
      <c r="AD17" s="31">
        <f>+AD14-'2023'!X18</f>
        <v>0</v>
      </c>
      <c r="AE17" s="31">
        <f>+AE14-'2023'!Y18</f>
        <v>0</v>
      </c>
      <c r="AF17" s="31">
        <f>+AF14-'2023'!AA18</f>
        <v>0</v>
      </c>
      <c r="AG17" s="31">
        <f>+AG14-'2024'!X17</f>
        <v>0</v>
      </c>
      <c r="AH17" s="31">
        <f>+AH14-'2024'!Y17</f>
        <v>0</v>
      </c>
      <c r="AI17" s="31">
        <f>+AI14-'2024'!AA17</f>
        <v>0</v>
      </c>
    </row>
  </sheetData>
  <mergeCells count="13">
    <mergeCell ref="B1:AI1"/>
    <mergeCell ref="B2:B3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</mergeCells>
  <pageMargins left="0.7" right="0.7" top="0.75" bottom="0.75" header="0.3" footer="0.3"/>
  <ignoredErrors>
    <ignoredError sqref="C2:AI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E1A4-3B88-476F-99CA-C764C62D7472}">
  <dimension ref="A1:AA18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262395320000</v>
      </c>
      <c r="R5" s="6">
        <v>268437771000</v>
      </c>
      <c r="S5" s="6">
        <v>137622771000</v>
      </c>
      <c r="T5" s="6">
        <v>393210320000</v>
      </c>
      <c r="U5" s="6">
        <v>0</v>
      </c>
      <c r="V5" s="6">
        <v>387153780744.28003</v>
      </c>
      <c r="W5" s="6">
        <v>6056539255.7200003</v>
      </c>
      <c r="X5" s="6">
        <v>387153780744.28003</v>
      </c>
      <c r="Y5" s="6">
        <v>387153780744.28003</v>
      </c>
      <c r="Z5" s="6">
        <v>385865846827.35999</v>
      </c>
      <c r="AA5" s="6">
        <v>385865846827.35999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254803390000</v>
      </c>
      <c r="R6" s="10">
        <v>175715000000</v>
      </c>
      <c r="S6" s="10">
        <v>86900000000</v>
      </c>
      <c r="T6" s="10">
        <v>343618390000</v>
      </c>
      <c r="U6" s="10">
        <v>0</v>
      </c>
      <c r="V6" s="10">
        <v>339492442184.15002</v>
      </c>
      <c r="W6" s="10">
        <v>4125947815.8499999</v>
      </c>
      <c r="X6" s="10">
        <v>339492442184.15002</v>
      </c>
      <c r="Y6" s="10">
        <v>339492442184.15002</v>
      </c>
      <c r="Z6" s="10">
        <v>338254543214.09998</v>
      </c>
      <c r="AA6" s="10">
        <v>338254543214.09998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144630000</v>
      </c>
      <c r="R7" s="10">
        <v>7771000</v>
      </c>
      <c r="S7" s="10">
        <v>7771000</v>
      </c>
      <c r="T7" s="10">
        <v>144630000</v>
      </c>
      <c r="U7" s="10">
        <v>0</v>
      </c>
      <c r="V7" s="10">
        <v>88124484</v>
      </c>
      <c r="W7" s="10">
        <v>56505516</v>
      </c>
      <c r="X7" s="10">
        <v>88124484</v>
      </c>
      <c r="Y7" s="10">
        <v>88124484</v>
      </c>
      <c r="Z7" s="10">
        <v>43659800</v>
      </c>
      <c r="AA7" s="10">
        <v>43659800</v>
      </c>
    </row>
    <row r="8" spans="1:27" ht="22.5">
      <c r="A8" s="7" t="s">
        <v>33</v>
      </c>
      <c r="B8" s="8" t="s">
        <v>34</v>
      </c>
      <c r="C8" s="9" t="s">
        <v>42</v>
      </c>
      <c r="D8" s="7" t="s">
        <v>35</v>
      </c>
      <c r="E8" s="7" t="s">
        <v>43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48</v>
      </c>
      <c r="P8" s="8" t="s">
        <v>44</v>
      </c>
      <c r="Q8" s="10">
        <v>0</v>
      </c>
      <c r="R8" s="10">
        <v>42000000000</v>
      </c>
      <c r="S8" s="10">
        <v>0</v>
      </c>
      <c r="T8" s="10">
        <v>42000000000</v>
      </c>
      <c r="U8" s="10">
        <v>0</v>
      </c>
      <c r="V8" s="10">
        <v>42000000000</v>
      </c>
      <c r="W8" s="10">
        <v>0</v>
      </c>
      <c r="X8" s="10">
        <v>42000000000</v>
      </c>
      <c r="Y8" s="10">
        <v>42000000000</v>
      </c>
      <c r="Z8" s="10">
        <v>42000000000</v>
      </c>
      <c r="AA8" s="10">
        <v>42000000000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47</v>
      </c>
      <c r="Q9" s="10">
        <v>7013700000</v>
      </c>
      <c r="R9" s="10">
        <v>8715000000</v>
      </c>
      <c r="S9" s="10">
        <v>8715000000</v>
      </c>
      <c r="T9" s="10">
        <v>7013700000</v>
      </c>
      <c r="U9" s="10">
        <v>0</v>
      </c>
      <c r="V9" s="10">
        <v>5240785348.1300001</v>
      </c>
      <c r="W9" s="10">
        <v>1772914651.8699999</v>
      </c>
      <c r="X9" s="10">
        <v>5240785348.1300001</v>
      </c>
      <c r="Y9" s="10">
        <v>5240785348.1300001</v>
      </c>
      <c r="Z9" s="10">
        <v>5235215085.2600002</v>
      </c>
      <c r="AA9" s="10">
        <v>5235215085.2600002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47</v>
      </c>
      <c r="Q10" s="10">
        <v>0</v>
      </c>
      <c r="R10" s="10">
        <v>42000000000</v>
      </c>
      <c r="S10" s="10">
        <v>42000000000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ht="22.5">
      <c r="A11" s="7" t="s">
        <v>33</v>
      </c>
      <c r="B11" s="8" t="s">
        <v>34</v>
      </c>
      <c r="C11" s="9" t="s">
        <v>45</v>
      </c>
      <c r="D11" s="7" t="s">
        <v>35</v>
      </c>
      <c r="E11" s="7" t="s">
        <v>46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47</v>
      </c>
      <c r="Q11" s="10">
        <v>433600000</v>
      </c>
      <c r="R11" s="10">
        <v>0</v>
      </c>
      <c r="S11" s="10">
        <v>0</v>
      </c>
      <c r="T11" s="10">
        <v>433600000</v>
      </c>
      <c r="U11" s="10">
        <v>0</v>
      </c>
      <c r="V11" s="10">
        <v>332428728</v>
      </c>
      <c r="W11" s="10">
        <v>101171272</v>
      </c>
      <c r="X11" s="10">
        <v>332428728</v>
      </c>
      <c r="Y11" s="10">
        <v>332428728</v>
      </c>
      <c r="Z11" s="10">
        <v>332428728</v>
      </c>
      <c r="AA11" s="10">
        <v>332428728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262395320000</v>
      </c>
      <c r="R13" s="13">
        <v>268437771000</v>
      </c>
      <c r="S13" s="13">
        <v>137622771000</v>
      </c>
      <c r="T13" s="13">
        <v>393210320000</v>
      </c>
      <c r="U13" s="13">
        <v>0</v>
      </c>
      <c r="V13" s="13">
        <v>387153780744.28003</v>
      </c>
      <c r="W13" s="13">
        <v>6056539255.7200003</v>
      </c>
      <c r="X13" s="13">
        <v>387153780744.28003</v>
      </c>
      <c r="Y13" s="13">
        <v>387153780744.28003</v>
      </c>
      <c r="Z13" s="13">
        <v>385865846827.35999</v>
      </c>
      <c r="AA13" s="13">
        <v>385865846827.35999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262395320000</v>
      </c>
      <c r="R17" s="13">
        <v>268437771000</v>
      </c>
      <c r="S17" s="13">
        <v>137622771000</v>
      </c>
      <c r="T17" s="13">
        <v>393210320000</v>
      </c>
      <c r="U17" s="13">
        <v>0</v>
      </c>
      <c r="V17" s="13">
        <v>387153780744.28003</v>
      </c>
      <c r="W17" s="13">
        <v>6056539255.7200003</v>
      </c>
      <c r="X17" s="13">
        <v>387153780744.28003</v>
      </c>
      <c r="Y17" s="13">
        <v>387153780744.28003</v>
      </c>
      <c r="Z17" s="13">
        <v>385865846827.35999</v>
      </c>
      <c r="AA17" s="13">
        <v>385865846827.35999</v>
      </c>
    </row>
    <row r="18" spans="1:27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72D7-D408-4B60-BFF2-AD49CA0DBAB4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338743550000</v>
      </c>
      <c r="R5" s="6">
        <v>241417759417</v>
      </c>
      <c r="S5" s="6">
        <v>124691759417</v>
      </c>
      <c r="T5" s="6">
        <v>455469550000</v>
      </c>
      <c r="U5" s="6">
        <v>0</v>
      </c>
      <c r="V5" s="6">
        <v>442901109175.48999</v>
      </c>
      <c r="W5" s="6">
        <v>12568440824.51</v>
      </c>
      <c r="X5" s="6">
        <v>442901109175.48999</v>
      </c>
      <c r="Y5" s="6">
        <v>442737350018.48999</v>
      </c>
      <c r="Z5" s="6">
        <v>438777463052.34003</v>
      </c>
      <c r="AA5" s="6">
        <v>438777463052.34003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330845970000</v>
      </c>
      <c r="R6" s="10">
        <v>101348501869</v>
      </c>
      <c r="S6" s="10">
        <v>54657130643</v>
      </c>
      <c r="T6" s="10">
        <v>377537341226</v>
      </c>
      <c r="U6" s="10">
        <v>0</v>
      </c>
      <c r="V6" s="10">
        <v>370476153917.48999</v>
      </c>
      <c r="W6" s="10">
        <v>7061187308.5100002</v>
      </c>
      <c r="X6" s="10">
        <v>370476153917.48999</v>
      </c>
      <c r="Y6" s="10">
        <v>370312394760.48999</v>
      </c>
      <c r="Z6" s="10">
        <v>366352507794.34003</v>
      </c>
      <c r="AA6" s="10">
        <v>366352507794.34003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100880000</v>
      </c>
      <c r="R7" s="10">
        <v>0</v>
      </c>
      <c r="S7" s="10">
        <v>0</v>
      </c>
      <c r="T7" s="10">
        <v>100880000</v>
      </c>
      <c r="U7" s="10">
        <v>0</v>
      </c>
      <c r="V7" s="10">
        <v>86137383</v>
      </c>
      <c r="W7" s="10">
        <v>14742617</v>
      </c>
      <c r="X7" s="10">
        <v>86137383</v>
      </c>
      <c r="Y7" s="10">
        <v>86137383</v>
      </c>
      <c r="Z7" s="10">
        <v>86137383</v>
      </c>
      <c r="AA7" s="10">
        <v>86137383</v>
      </c>
    </row>
    <row r="8" spans="1:27" ht="22.5">
      <c r="A8" s="7" t="s">
        <v>33</v>
      </c>
      <c r="B8" s="8" t="s">
        <v>34</v>
      </c>
      <c r="C8" s="9" t="s">
        <v>42</v>
      </c>
      <c r="D8" s="7" t="s">
        <v>35</v>
      </c>
      <c r="E8" s="7" t="s">
        <v>43</v>
      </c>
      <c r="F8" s="7"/>
      <c r="G8" s="7"/>
      <c r="H8" s="7"/>
      <c r="I8" s="7"/>
      <c r="J8" s="7"/>
      <c r="K8" s="7"/>
      <c r="L8" s="7"/>
      <c r="M8" s="7" t="s">
        <v>39</v>
      </c>
      <c r="N8" s="7">
        <v>11</v>
      </c>
      <c r="O8" s="7" t="s">
        <v>48</v>
      </c>
      <c r="P8" s="8" t="s">
        <v>44</v>
      </c>
      <c r="Q8" s="10">
        <v>0</v>
      </c>
      <c r="R8" s="10">
        <v>70000000000</v>
      </c>
      <c r="S8" s="10">
        <v>0</v>
      </c>
      <c r="T8" s="10">
        <v>70000000000</v>
      </c>
      <c r="U8" s="10">
        <v>0</v>
      </c>
      <c r="V8" s="10">
        <v>70000000000</v>
      </c>
      <c r="W8" s="10">
        <v>0</v>
      </c>
      <c r="X8" s="10">
        <v>70000000000</v>
      </c>
      <c r="Y8" s="10">
        <v>70000000000</v>
      </c>
      <c r="Z8" s="10">
        <v>70000000000</v>
      </c>
      <c r="AA8" s="10">
        <v>70000000000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47</v>
      </c>
      <c r="Q9" s="10">
        <v>7346700000</v>
      </c>
      <c r="R9" s="10">
        <v>34628774</v>
      </c>
      <c r="S9" s="10">
        <v>34628774</v>
      </c>
      <c r="T9" s="10">
        <v>7346700000</v>
      </c>
      <c r="U9" s="10">
        <v>0</v>
      </c>
      <c r="V9" s="10">
        <v>1854189101</v>
      </c>
      <c r="W9" s="10">
        <v>5492510899</v>
      </c>
      <c r="X9" s="10">
        <v>1854189101</v>
      </c>
      <c r="Y9" s="10">
        <v>1854189101</v>
      </c>
      <c r="Z9" s="10">
        <v>1854189101</v>
      </c>
      <c r="AA9" s="10">
        <v>1854189101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47</v>
      </c>
      <c r="Q10" s="10">
        <v>0</v>
      </c>
      <c r="R10" s="10">
        <v>34628774</v>
      </c>
      <c r="S10" s="10">
        <v>0</v>
      </c>
      <c r="T10" s="10">
        <v>34628774</v>
      </c>
      <c r="U10" s="10">
        <v>0</v>
      </c>
      <c r="V10" s="10">
        <v>34628774</v>
      </c>
      <c r="W10" s="10">
        <v>0</v>
      </c>
      <c r="X10" s="10">
        <v>34628774</v>
      </c>
      <c r="Y10" s="10">
        <v>34628774</v>
      </c>
      <c r="Z10" s="10">
        <v>34628774</v>
      </c>
      <c r="AA10" s="10">
        <v>34628774</v>
      </c>
    </row>
    <row r="11" spans="1:27" ht="22.5">
      <c r="A11" s="7" t="s">
        <v>33</v>
      </c>
      <c r="B11" s="8" t="s">
        <v>34</v>
      </c>
      <c r="C11" s="9" t="s">
        <v>45</v>
      </c>
      <c r="D11" s="7" t="s">
        <v>35</v>
      </c>
      <c r="E11" s="7" t="s">
        <v>46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47</v>
      </c>
      <c r="Q11" s="10">
        <v>450000000</v>
      </c>
      <c r="R11" s="10">
        <v>70000000000</v>
      </c>
      <c r="S11" s="10">
        <v>70000000000</v>
      </c>
      <c r="T11" s="10">
        <v>450000000</v>
      </c>
      <c r="U11" s="10">
        <v>0</v>
      </c>
      <c r="V11" s="10">
        <v>450000000</v>
      </c>
      <c r="W11" s="10">
        <v>0</v>
      </c>
      <c r="X11" s="10">
        <v>450000000</v>
      </c>
      <c r="Y11" s="10">
        <v>450000000</v>
      </c>
      <c r="Z11" s="10">
        <v>450000000</v>
      </c>
      <c r="AA11" s="10">
        <v>450000000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338743550000</v>
      </c>
      <c r="R13" s="13">
        <v>241417759417</v>
      </c>
      <c r="S13" s="13">
        <v>124691759417</v>
      </c>
      <c r="T13" s="13">
        <v>455469550000</v>
      </c>
      <c r="U13" s="13">
        <v>0</v>
      </c>
      <c r="V13" s="13">
        <v>442901109175.48999</v>
      </c>
      <c r="W13" s="13">
        <v>12568440824.51</v>
      </c>
      <c r="X13" s="13">
        <v>442901109175.48999</v>
      </c>
      <c r="Y13" s="13">
        <v>442737350018.48999</v>
      </c>
      <c r="Z13" s="13">
        <v>438777463052.34003</v>
      </c>
      <c r="AA13" s="13">
        <v>438777463052.34003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338743550000</v>
      </c>
      <c r="R17" s="13">
        <v>241417759417</v>
      </c>
      <c r="S17" s="13">
        <v>124691759417</v>
      </c>
      <c r="T17" s="13">
        <v>455469550000</v>
      </c>
      <c r="U17" s="13">
        <v>0</v>
      </c>
      <c r="V17" s="13">
        <v>442901109175.48999</v>
      </c>
      <c r="W17" s="13">
        <v>12568440824.51</v>
      </c>
      <c r="X17" s="13">
        <v>442901109175.48999</v>
      </c>
      <c r="Y17" s="13">
        <v>442737350018.48999</v>
      </c>
      <c r="Z17" s="13">
        <v>438777463052.34003</v>
      </c>
      <c r="AA17" s="13">
        <v>438777463052.34003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668-850D-4449-B1A5-400A3036CAF8}">
  <dimension ref="A1:AA18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2017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382151000000</v>
      </c>
      <c r="R5" s="6">
        <v>64030808982</v>
      </c>
      <c r="S5" s="6">
        <v>49830450995</v>
      </c>
      <c r="T5" s="6">
        <v>396351357987</v>
      </c>
      <c r="U5" s="6">
        <v>0</v>
      </c>
      <c r="V5" s="6">
        <v>373600724285.21002</v>
      </c>
      <c r="W5" s="6">
        <v>22750633701.790001</v>
      </c>
      <c r="X5" s="6">
        <v>373600724285.21002</v>
      </c>
      <c r="Y5" s="6">
        <v>373600724285.21002</v>
      </c>
      <c r="Z5" s="6">
        <v>369078577937.59003</v>
      </c>
      <c r="AA5" s="6">
        <v>369078577937.59003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380461000000</v>
      </c>
      <c r="R6" s="10">
        <v>54527471452</v>
      </c>
      <c r="S6" s="10">
        <v>49709390491</v>
      </c>
      <c r="T6" s="10">
        <v>385279080961</v>
      </c>
      <c r="U6" s="10">
        <v>0</v>
      </c>
      <c r="V6" s="10">
        <v>362942843775.31</v>
      </c>
      <c r="W6" s="10">
        <v>22336237185.689999</v>
      </c>
      <c r="X6" s="10">
        <v>362942843775.31</v>
      </c>
      <c r="Y6" s="10">
        <v>362942843775.31</v>
      </c>
      <c r="Z6" s="10">
        <v>358847548509.69</v>
      </c>
      <c r="AA6" s="10">
        <v>358847548509.69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16000000</v>
      </c>
      <c r="R7" s="10">
        <v>8392000000</v>
      </c>
      <c r="S7" s="10">
        <v>0</v>
      </c>
      <c r="T7" s="10">
        <v>8408000000</v>
      </c>
      <c r="U7" s="10">
        <v>0</v>
      </c>
      <c r="V7" s="10">
        <v>7995721223.8999996</v>
      </c>
      <c r="W7" s="10">
        <v>412278776.10000002</v>
      </c>
      <c r="X7" s="10">
        <v>7995721223.8999996</v>
      </c>
      <c r="Y7" s="10">
        <v>7995721223.8999996</v>
      </c>
      <c r="Z7" s="10">
        <v>7568870141.8999996</v>
      </c>
      <c r="AA7" s="10">
        <v>7568870141.8999996</v>
      </c>
    </row>
    <row r="8" spans="1:27" ht="22.5">
      <c r="A8" s="7" t="s">
        <v>33</v>
      </c>
      <c r="B8" s="8" t="s">
        <v>34</v>
      </c>
      <c r="C8" s="9" t="s">
        <v>45</v>
      </c>
      <c r="D8" s="7" t="s">
        <v>35</v>
      </c>
      <c r="E8" s="7" t="s">
        <v>46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1224000000</v>
      </c>
      <c r="R8" s="10">
        <v>1009418491</v>
      </c>
      <c r="S8" s="10">
        <v>121060504</v>
      </c>
      <c r="T8" s="10">
        <v>2112357987</v>
      </c>
      <c r="U8" s="10">
        <v>0</v>
      </c>
      <c r="V8" s="10">
        <v>2110240247</v>
      </c>
      <c r="W8" s="10">
        <v>2117740</v>
      </c>
      <c r="X8" s="10">
        <v>2110240247</v>
      </c>
      <c r="Y8" s="10">
        <v>2110240247</v>
      </c>
      <c r="Z8" s="10">
        <v>2110240247</v>
      </c>
      <c r="AA8" s="10">
        <v>2110240247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48</v>
      </c>
      <c r="P9" s="8" t="s">
        <v>47</v>
      </c>
      <c r="Q9" s="10">
        <v>0</v>
      </c>
      <c r="R9" s="10">
        <v>101919039</v>
      </c>
      <c r="S9" s="10">
        <v>0</v>
      </c>
      <c r="T9" s="10">
        <v>101919039</v>
      </c>
      <c r="U9" s="10">
        <v>0</v>
      </c>
      <c r="V9" s="10">
        <v>101919039</v>
      </c>
      <c r="W9" s="10">
        <v>0</v>
      </c>
      <c r="X9" s="10">
        <v>101919039</v>
      </c>
      <c r="Y9" s="10">
        <v>101919039</v>
      </c>
      <c r="Z9" s="10">
        <v>101919039</v>
      </c>
      <c r="AA9" s="10">
        <v>101919039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11</v>
      </c>
      <c r="O10" s="7" t="s">
        <v>48</v>
      </c>
      <c r="P10" s="8" t="s">
        <v>47</v>
      </c>
      <c r="Q10" s="10">
        <v>450000000</v>
      </c>
      <c r="R10" s="10">
        <v>0</v>
      </c>
      <c r="S10" s="10">
        <v>0</v>
      </c>
      <c r="T10" s="10">
        <v>450000000</v>
      </c>
      <c r="U10" s="10">
        <v>0</v>
      </c>
      <c r="V10" s="10">
        <v>450000000</v>
      </c>
      <c r="W10" s="10">
        <v>0</v>
      </c>
      <c r="X10" s="10">
        <v>450000000</v>
      </c>
      <c r="Y10" s="10">
        <v>450000000</v>
      </c>
      <c r="Z10" s="10">
        <v>450000000</v>
      </c>
      <c r="AA10" s="10">
        <v>450000000</v>
      </c>
    </row>
    <row r="11" spans="1:27">
      <c r="A11" s="7" t="s">
        <v>1</v>
      </c>
      <c r="B11" s="8" t="s">
        <v>1</v>
      </c>
      <c r="C11" s="9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9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1" t="s">
        <v>1</v>
      </c>
      <c r="Z11" s="11" t="s">
        <v>1</v>
      </c>
      <c r="AA11" s="11" t="s">
        <v>1</v>
      </c>
    </row>
    <row r="12" spans="1:27">
      <c r="A12" s="7" t="s">
        <v>1</v>
      </c>
      <c r="B12" s="12" t="s">
        <v>49</v>
      </c>
      <c r="C12" s="5" t="s">
        <v>35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5" t="s">
        <v>36</v>
      </c>
      <c r="Q12" s="13">
        <v>382151000000</v>
      </c>
      <c r="R12" s="13">
        <v>64030808982</v>
      </c>
      <c r="S12" s="13">
        <v>49830450995</v>
      </c>
      <c r="T12" s="13">
        <v>396351357987</v>
      </c>
      <c r="U12" s="13">
        <v>0</v>
      </c>
      <c r="V12" s="13">
        <v>373600724285.21002</v>
      </c>
      <c r="W12" s="13">
        <v>22750633701.790001</v>
      </c>
      <c r="X12" s="13">
        <v>373600724285.21002</v>
      </c>
      <c r="Y12" s="13">
        <v>373600724285.21002</v>
      </c>
      <c r="Z12" s="13">
        <v>369078577937.59003</v>
      </c>
      <c r="AA12" s="13">
        <v>369078577937.59003</v>
      </c>
    </row>
    <row r="13" spans="1:27">
      <c r="A13" s="7" t="s">
        <v>1</v>
      </c>
      <c r="B13" s="12" t="s">
        <v>49</v>
      </c>
      <c r="C13" s="5" t="s">
        <v>50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51</v>
      </c>
      <c r="Q13" s="14"/>
      <c r="R13" s="14"/>
      <c r="S13" s="14"/>
      <c r="T13" s="14"/>
      <c r="U13" s="14"/>
      <c r="V13" s="14"/>
      <c r="W13" s="13">
        <v>0</v>
      </c>
      <c r="X13" s="14"/>
      <c r="Y13" s="14"/>
      <c r="Z13" s="14"/>
      <c r="AA13" s="14"/>
    </row>
    <row r="14" spans="1:27">
      <c r="A14" s="7" t="s">
        <v>1</v>
      </c>
      <c r="B14" s="12" t="s">
        <v>49</v>
      </c>
      <c r="C14" s="5" t="s">
        <v>52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53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1</v>
      </c>
      <c r="C15" s="9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8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4" t="s">
        <v>1</v>
      </c>
      <c r="W15" s="14" t="s">
        <v>1</v>
      </c>
      <c r="X15" s="14" t="s">
        <v>1</v>
      </c>
      <c r="Y15" s="14" t="s">
        <v>1</v>
      </c>
      <c r="Z15" s="14" t="s">
        <v>1</v>
      </c>
      <c r="AA15" s="14" t="s">
        <v>1</v>
      </c>
    </row>
    <row r="16" spans="1:27">
      <c r="A16" s="7" t="s">
        <v>1</v>
      </c>
      <c r="B16" s="12" t="s">
        <v>54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6">
        <v>382151000000</v>
      </c>
      <c r="R16" s="13">
        <v>64030808982</v>
      </c>
      <c r="S16" s="13">
        <v>49830450995</v>
      </c>
      <c r="T16" s="13">
        <v>396351357987</v>
      </c>
      <c r="U16" s="13">
        <v>0</v>
      </c>
      <c r="V16" s="13">
        <v>373600724285.21002</v>
      </c>
      <c r="W16" s="13">
        <v>22750633701.790001</v>
      </c>
      <c r="X16" s="13">
        <v>373600724285.21002</v>
      </c>
      <c r="Y16" s="13">
        <v>373600724285.21002</v>
      </c>
      <c r="Z16" s="13">
        <v>369078577937.59003</v>
      </c>
      <c r="AA16" s="13">
        <v>369078577937.59003</v>
      </c>
    </row>
    <row r="17" customFormat="1" ht="0" hidden="1" customHeight="1"/>
    <row r="18" customFormat="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6A95-991E-4149-84BB-38CC9BFA305A}">
  <dimension ref="A1:AA18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2018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404528000000</v>
      </c>
      <c r="R5" s="6">
        <v>78912787342</v>
      </c>
      <c r="S5" s="6">
        <v>55776787342</v>
      </c>
      <c r="T5" s="6">
        <v>427664000000</v>
      </c>
      <c r="U5" s="6">
        <v>0</v>
      </c>
      <c r="V5" s="6">
        <v>398163293586.48999</v>
      </c>
      <c r="W5" s="6">
        <v>29500706413.509998</v>
      </c>
      <c r="X5" s="6">
        <v>398163293586.48999</v>
      </c>
      <c r="Y5" s="6">
        <v>390733940483.97998</v>
      </c>
      <c r="Z5" s="6">
        <v>390574026080.97998</v>
      </c>
      <c r="AA5" s="6">
        <v>390574026080.97998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394467000000</v>
      </c>
      <c r="R6" s="10">
        <v>43678500000</v>
      </c>
      <c r="S6" s="10">
        <v>55525643671</v>
      </c>
      <c r="T6" s="10">
        <v>382619856329</v>
      </c>
      <c r="U6" s="10">
        <v>0</v>
      </c>
      <c r="V6" s="10">
        <v>360178949077.29999</v>
      </c>
      <c r="W6" s="10">
        <v>22440907251.700001</v>
      </c>
      <c r="X6" s="10">
        <v>360178949077.29999</v>
      </c>
      <c r="Y6" s="10">
        <v>357125149960.78998</v>
      </c>
      <c r="Z6" s="10">
        <v>356965235557.78998</v>
      </c>
      <c r="AA6" s="10">
        <v>356965235557.78998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96000000</v>
      </c>
      <c r="R7" s="10">
        <v>34732000000</v>
      </c>
      <c r="S7" s="10">
        <v>0</v>
      </c>
      <c r="T7" s="10">
        <v>34828000000</v>
      </c>
      <c r="U7" s="10">
        <v>0</v>
      </c>
      <c r="V7" s="10">
        <v>33286141755.599998</v>
      </c>
      <c r="W7" s="10">
        <v>1541858244.4000001</v>
      </c>
      <c r="X7" s="10">
        <v>33286141755.599998</v>
      </c>
      <c r="Y7" s="10">
        <v>28910587769.599998</v>
      </c>
      <c r="Z7" s="10">
        <v>28910587769.599998</v>
      </c>
      <c r="AA7" s="10">
        <v>28910587769.599998</v>
      </c>
    </row>
    <row r="8" spans="1:27" ht="22.5">
      <c r="A8" s="7" t="s">
        <v>33</v>
      </c>
      <c r="B8" s="8" t="s">
        <v>34</v>
      </c>
      <c r="C8" s="9" t="s">
        <v>45</v>
      </c>
      <c r="D8" s="7" t="s">
        <v>35</v>
      </c>
      <c r="E8" s="7" t="s">
        <v>46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9501000000</v>
      </c>
      <c r="R8" s="10">
        <v>251143671</v>
      </c>
      <c r="S8" s="10">
        <v>251143671</v>
      </c>
      <c r="T8" s="10">
        <v>9501000000</v>
      </c>
      <c r="U8" s="10">
        <v>0</v>
      </c>
      <c r="V8" s="10">
        <v>3983059082.5900002</v>
      </c>
      <c r="W8" s="10">
        <v>5517940917.4099998</v>
      </c>
      <c r="X8" s="10">
        <v>3983059082.5900002</v>
      </c>
      <c r="Y8" s="10">
        <v>3983059082.5900002</v>
      </c>
      <c r="Z8" s="10">
        <v>3983059082.5900002</v>
      </c>
      <c r="AA8" s="10">
        <v>3983059082.5900002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48</v>
      </c>
      <c r="P9" s="8" t="s">
        <v>47</v>
      </c>
      <c r="Q9" s="10">
        <v>0</v>
      </c>
      <c r="R9" s="10">
        <v>251143671</v>
      </c>
      <c r="S9" s="10">
        <v>0</v>
      </c>
      <c r="T9" s="10">
        <v>251143671</v>
      </c>
      <c r="U9" s="10">
        <v>0</v>
      </c>
      <c r="V9" s="10">
        <v>251143671</v>
      </c>
      <c r="W9" s="10">
        <v>0</v>
      </c>
      <c r="X9" s="10">
        <v>251143671</v>
      </c>
      <c r="Y9" s="10">
        <v>251143671</v>
      </c>
      <c r="Z9" s="10">
        <v>251143671</v>
      </c>
      <c r="AA9" s="10">
        <v>251143671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11</v>
      </c>
      <c r="O10" s="7" t="s">
        <v>48</v>
      </c>
      <c r="P10" s="8" t="s">
        <v>47</v>
      </c>
      <c r="Q10" s="10">
        <v>464000000</v>
      </c>
      <c r="R10" s="10">
        <v>0</v>
      </c>
      <c r="S10" s="10">
        <v>0</v>
      </c>
      <c r="T10" s="10">
        <v>464000000</v>
      </c>
      <c r="U10" s="10">
        <v>0</v>
      </c>
      <c r="V10" s="10">
        <v>464000000</v>
      </c>
      <c r="W10" s="10">
        <v>0</v>
      </c>
      <c r="X10" s="10">
        <v>464000000</v>
      </c>
      <c r="Y10" s="10">
        <v>464000000</v>
      </c>
      <c r="Z10" s="10">
        <v>464000000</v>
      </c>
      <c r="AA10" s="10">
        <v>464000000</v>
      </c>
    </row>
    <row r="11" spans="1:27">
      <c r="A11" s="7" t="s">
        <v>1</v>
      </c>
      <c r="B11" s="8" t="s">
        <v>1</v>
      </c>
      <c r="C11" s="9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9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1" t="s">
        <v>1</v>
      </c>
      <c r="Z11" s="11" t="s">
        <v>1</v>
      </c>
      <c r="AA11" s="11" t="s">
        <v>1</v>
      </c>
    </row>
    <row r="12" spans="1:27">
      <c r="A12" s="7" t="s">
        <v>1</v>
      </c>
      <c r="B12" s="12" t="s">
        <v>49</v>
      </c>
      <c r="C12" s="5" t="s">
        <v>35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5" t="s">
        <v>36</v>
      </c>
      <c r="Q12" s="13">
        <v>404528000000</v>
      </c>
      <c r="R12" s="13">
        <v>78912787342</v>
      </c>
      <c r="S12" s="13">
        <v>55776787342</v>
      </c>
      <c r="T12" s="13">
        <v>427664000000</v>
      </c>
      <c r="U12" s="13">
        <v>0</v>
      </c>
      <c r="V12" s="13">
        <v>398163293586.48999</v>
      </c>
      <c r="W12" s="13">
        <v>29500706413.509998</v>
      </c>
      <c r="X12" s="13">
        <v>398163293586.48999</v>
      </c>
      <c r="Y12" s="13">
        <v>390733940483.97998</v>
      </c>
      <c r="Z12" s="13">
        <v>390574026080.97998</v>
      </c>
      <c r="AA12" s="13">
        <v>390574026080.97998</v>
      </c>
    </row>
    <row r="13" spans="1:27">
      <c r="A13" s="7" t="s">
        <v>1</v>
      </c>
      <c r="B13" s="12" t="s">
        <v>49</v>
      </c>
      <c r="C13" s="5" t="s">
        <v>50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51</v>
      </c>
      <c r="Q13" s="14"/>
      <c r="R13" s="14"/>
      <c r="S13" s="14"/>
      <c r="T13" s="14"/>
      <c r="U13" s="14"/>
      <c r="V13" s="14"/>
      <c r="W13" s="13">
        <v>0</v>
      </c>
      <c r="X13" s="14"/>
      <c r="Y13" s="14"/>
      <c r="Z13" s="14"/>
      <c r="AA13" s="14"/>
    </row>
    <row r="14" spans="1:27">
      <c r="A14" s="7" t="s">
        <v>1</v>
      </c>
      <c r="B14" s="12" t="s">
        <v>49</v>
      </c>
      <c r="C14" s="5" t="s">
        <v>52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53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1</v>
      </c>
      <c r="C15" s="9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8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4" t="s">
        <v>1</v>
      </c>
      <c r="W15" s="14" t="s">
        <v>1</v>
      </c>
      <c r="X15" s="14" t="s">
        <v>1</v>
      </c>
      <c r="Y15" s="14" t="s">
        <v>1</v>
      </c>
      <c r="Z15" s="14" t="s">
        <v>1</v>
      </c>
      <c r="AA15" s="14" t="s">
        <v>1</v>
      </c>
    </row>
    <row r="16" spans="1:27">
      <c r="A16" s="7" t="s">
        <v>1</v>
      </c>
      <c r="B16" s="12" t="s">
        <v>54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6">
        <v>404528000000</v>
      </c>
      <c r="R16" s="13">
        <v>78912787342</v>
      </c>
      <c r="S16" s="13">
        <v>55776787342</v>
      </c>
      <c r="T16" s="13">
        <v>427664000000</v>
      </c>
      <c r="U16" s="13">
        <v>0</v>
      </c>
      <c r="V16" s="13">
        <v>398163293586.48999</v>
      </c>
      <c r="W16" s="13">
        <v>29500706413.509998</v>
      </c>
      <c r="X16" s="13">
        <v>398163293586.48999</v>
      </c>
      <c r="Y16" s="13">
        <v>390733940483.97998</v>
      </c>
      <c r="Z16" s="13">
        <v>390574026080.97998</v>
      </c>
      <c r="AA16" s="13">
        <v>390574026080.97998</v>
      </c>
    </row>
    <row r="17" customFormat="1" ht="0" hidden="1" customHeight="1"/>
    <row r="18" customFormat="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7F5E-A0C5-4AA8-9B80-95E9A0BE8F4D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2019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404092000000</v>
      </c>
      <c r="R5" s="6">
        <v>29433672083.029999</v>
      </c>
      <c r="S5" s="6">
        <v>29151631083.029999</v>
      </c>
      <c r="T5" s="6">
        <v>404374041000</v>
      </c>
      <c r="U5" s="6">
        <v>0</v>
      </c>
      <c r="V5" s="6">
        <v>395052808977.21002</v>
      </c>
      <c r="W5" s="6">
        <v>9321232022.7900009</v>
      </c>
      <c r="X5" s="6">
        <v>382574072741.974</v>
      </c>
      <c r="Y5" s="6">
        <v>370034160428.41101</v>
      </c>
      <c r="Z5" s="6">
        <v>366053382285.211</v>
      </c>
      <c r="AA5" s="6">
        <v>366053382285.211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380036000000</v>
      </c>
      <c r="R6" s="10">
        <v>14172680218.030001</v>
      </c>
      <c r="S6" s="10">
        <v>22066057718.029999</v>
      </c>
      <c r="T6" s="10">
        <v>372142622500</v>
      </c>
      <c r="U6" s="10">
        <v>0</v>
      </c>
      <c r="V6" s="10">
        <v>365723524300.98999</v>
      </c>
      <c r="W6" s="10">
        <v>6419098199.0100002</v>
      </c>
      <c r="X6" s="10">
        <v>353244788065.75403</v>
      </c>
      <c r="Y6" s="10">
        <v>352323377477.19098</v>
      </c>
      <c r="Z6" s="10">
        <v>351184620656.99103</v>
      </c>
      <c r="AA6" s="10">
        <v>351184620656.99103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14091000000</v>
      </c>
      <c r="R7" s="10">
        <v>7800000000</v>
      </c>
      <c r="S7" s="10">
        <v>0</v>
      </c>
      <c r="T7" s="10">
        <v>21891000000</v>
      </c>
      <c r="U7" s="10">
        <v>0</v>
      </c>
      <c r="V7" s="10">
        <v>21460502954.82</v>
      </c>
      <c r="W7" s="10">
        <v>430497045.18000001</v>
      </c>
      <c r="X7" s="10">
        <v>21460502954.82</v>
      </c>
      <c r="Y7" s="10">
        <v>13121283722.82</v>
      </c>
      <c r="Z7" s="10">
        <v>13121283722.82</v>
      </c>
      <c r="AA7" s="10">
        <v>13121283722.82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11</v>
      </c>
      <c r="O8" s="7" t="s">
        <v>40</v>
      </c>
      <c r="P8" s="8" t="s">
        <v>47</v>
      </c>
      <c r="Q8" s="10">
        <v>9501000000</v>
      </c>
      <c r="R8" s="10">
        <v>7274236865</v>
      </c>
      <c r="S8" s="10">
        <v>6992195865</v>
      </c>
      <c r="T8" s="10">
        <v>9783041000</v>
      </c>
      <c r="U8" s="10">
        <v>0</v>
      </c>
      <c r="V8" s="10">
        <v>7311404221.3999996</v>
      </c>
      <c r="W8" s="10">
        <v>2471636778.5999999</v>
      </c>
      <c r="X8" s="10">
        <v>7311404221.3999996</v>
      </c>
      <c r="Y8" s="10">
        <v>4032121728.4000001</v>
      </c>
      <c r="Z8" s="10">
        <v>1190100405.4000001</v>
      </c>
      <c r="AA8" s="10">
        <v>1190100405.4000001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93377500</v>
      </c>
      <c r="S9" s="10">
        <v>93377500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93377500</v>
      </c>
      <c r="S10" s="10">
        <v>0</v>
      </c>
      <c r="T10" s="10">
        <v>93377500</v>
      </c>
      <c r="U10" s="10">
        <v>0</v>
      </c>
      <c r="V10" s="10">
        <v>93377500</v>
      </c>
      <c r="W10" s="10">
        <v>0</v>
      </c>
      <c r="X10" s="10">
        <v>93377500</v>
      </c>
      <c r="Y10" s="10">
        <v>93377500</v>
      </c>
      <c r="Z10" s="10">
        <v>93377500</v>
      </c>
      <c r="AA10" s="10">
        <v>93377500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464000000</v>
      </c>
      <c r="R11" s="10">
        <v>0</v>
      </c>
      <c r="S11" s="10">
        <v>0</v>
      </c>
      <c r="T11" s="10">
        <v>464000000</v>
      </c>
      <c r="U11" s="10">
        <v>0</v>
      </c>
      <c r="V11" s="10">
        <v>464000000</v>
      </c>
      <c r="W11" s="10">
        <v>0</v>
      </c>
      <c r="X11" s="10">
        <v>464000000</v>
      </c>
      <c r="Y11" s="10">
        <v>464000000</v>
      </c>
      <c r="Z11" s="10">
        <v>464000000</v>
      </c>
      <c r="AA11" s="10">
        <v>464000000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404092000000</v>
      </c>
      <c r="R13" s="13">
        <v>29433672083.029999</v>
      </c>
      <c r="S13" s="13">
        <v>29151631083.029999</v>
      </c>
      <c r="T13" s="13">
        <v>404374041000</v>
      </c>
      <c r="U13" s="13">
        <v>0</v>
      </c>
      <c r="V13" s="13">
        <v>395052808977.21002</v>
      </c>
      <c r="W13" s="13">
        <v>9321232022.7900009</v>
      </c>
      <c r="X13" s="13">
        <v>382574072741.974</v>
      </c>
      <c r="Y13" s="13">
        <v>370034160428.41101</v>
      </c>
      <c r="Z13" s="13">
        <v>366053382285.211</v>
      </c>
      <c r="AA13" s="13">
        <v>366053382285.211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404092000000</v>
      </c>
      <c r="R17" s="13">
        <v>29433672083.029999</v>
      </c>
      <c r="S17" s="13">
        <v>29151631083.029999</v>
      </c>
      <c r="T17" s="13">
        <v>404374041000</v>
      </c>
      <c r="U17" s="13">
        <v>0</v>
      </c>
      <c r="V17" s="13">
        <v>395052808977.21002</v>
      </c>
      <c r="W17" s="13">
        <v>9321232022.7900009</v>
      </c>
      <c r="X17" s="13">
        <v>382574072741.974</v>
      </c>
      <c r="Y17" s="13">
        <v>370034160428.41101</v>
      </c>
      <c r="Z17" s="13">
        <v>366053382285.211</v>
      </c>
      <c r="AA17" s="13">
        <v>366053382285.211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607B-65CE-4437-8B82-3CFC4BE52FAE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2020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408207000000</v>
      </c>
      <c r="R5" s="6">
        <v>40169706212</v>
      </c>
      <c r="S5" s="6">
        <v>11080308868</v>
      </c>
      <c r="T5" s="6">
        <v>437296397344</v>
      </c>
      <c r="U5" s="6">
        <v>0</v>
      </c>
      <c r="V5" s="6">
        <v>403619153282.14001</v>
      </c>
      <c r="W5" s="6">
        <v>33677244061.860001</v>
      </c>
      <c r="X5" s="6">
        <v>403619153282.14001</v>
      </c>
      <c r="Y5" s="6">
        <v>400981317356.91998</v>
      </c>
      <c r="Z5" s="6">
        <v>400437265731.69</v>
      </c>
      <c r="AA5" s="6">
        <v>400437265731.69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386939000000</v>
      </c>
      <c r="R6" s="10">
        <v>38463000000</v>
      </c>
      <c r="S6" s="10">
        <v>11017000000</v>
      </c>
      <c r="T6" s="10">
        <v>414385000000</v>
      </c>
      <c r="U6" s="10">
        <v>0</v>
      </c>
      <c r="V6" s="10">
        <v>388069102076.70001</v>
      </c>
      <c r="W6" s="10">
        <v>26315897923.299999</v>
      </c>
      <c r="X6" s="10">
        <v>388069102076.70001</v>
      </c>
      <c r="Y6" s="10">
        <v>386389463129.70001</v>
      </c>
      <c r="Z6" s="10">
        <v>385845411504.46997</v>
      </c>
      <c r="AA6" s="10">
        <v>385845411504.46997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14091000000</v>
      </c>
      <c r="R7" s="10">
        <v>0</v>
      </c>
      <c r="S7" s="10">
        <v>31654434</v>
      </c>
      <c r="T7" s="10">
        <v>14059345566</v>
      </c>
      <c r="U7" s="10">
        <v>0</v>
      </c>
      <c r="V7" s="10">
        <v>12820593701.85</v>
      </c>
      <c r="W7" s="10">
        <v>1238751864.1500001</v>
      </c>
      <c r="X7" s="10">
        <v>12820593701.85</v>
      </c>
      <c r="Y7" s="10">
        <v>11862396723.629999</v>
      </c>
      <c r="Z7" s="10">
        <v>11862396723.629999</v>
      </c>
      <c r="AA7" s="10">
        <v>11862396723.629999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6419000000</v>
      </c>
      <c r="R8" s="10">
        <v>1643397344</v>
      </c>
      <c r="S8" s="10">
        <v>0</v>
      </c>
      <c r="T8" s="10">
        <v>8062397344</v>
      </c>
      <c r="U8" s="10">
        <v>0</v>
      </c>
      <c r="V8" s="10">
        <v>1939803069.5899999</v>
      </c>
      <c r="W8" s="10">
        <v>6122594274.4099998</v>
      </c>
      <c r="X8" s="10">
        <v>1939803069.5899999</v>
      </c>
      <c r="Y8" s="10">
        <v>1939803069.5899999</v>
      </c>
      <c r="Z8" s="10">
        <v>1939803069.5899999</v>
      </c>
      <c r="AA8" s="10">
        <v>1939803069.5899999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31654434</v>
      </c>
      <c r="S9" s="10">
        <v>31654434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31654434</v>
      </c>
      <c r="S10" s="10">
        <v>0</v>
      </c>
      <c r="T10" s="10">
        <v>31654434</v>
      </c>
      <c r="U10" s="10">
        <v>0</v>
      </c>
      <c r="V10" s="10">
        <v>31654434</v>
      </c>
      <c r="W10" s="10">
        <v>0</v>
      </c>
      <c r="X10" s="10">
        <v>31654434</v>
      </c>
      <c r="Y10" s="10">
        <v>31654434</v>
      </c>
      <c r="Z10" s="10">
        <v>31654434</v>
      </c>
      <c r="AA10" s="10">
        <v>31654434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758000000</v>
      </c>
      <c r="R11" s="10">
        <v>0</v>
      </c>
      <c r="S11" s="10">
        <v>0</v>
      </c>
      <c r="T11" s="10">
        <v>758000000</v>
      </c>
      <c r="U11" s="10">
        <v>0</v>
      </c>
      <c r="V11" s="10">
        <v>758000000</v>
      </c>
      <c r="W11" s="10">
        <v>0</v>
      </c>
      <c r="X11" s="10">
        <v>758000000</v>
      </c>
      <c r="Y11" s="10">
        <v>758000000</v>
      </c>
      <c r="Z11" s="10">
        <v>758000000</v>
      </c>
      <c r="AA11" s="10">
        <v>758000000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408207000000</v>
      </c>
      <c r="R13" s="13">
        <v>40169706212</v>
      </c>
      <c r="S13" s="13">
        <v>11080308868</v>
      </c>
      <c r="T13" s="13">
        <v>437296397344</v>
      </c>
      <c r="U13" s="13">
        <v>0</v>
      </c>
      <c r="V13" s="13">
        <v>403619153282.14001</v>
      </c>
      <c r="W13" s="13">
        <v>33677244061.860001</v>
      </c>
      <c r="X13" s="13">
        <v>403619153282.14001</v>
      </c>
      <c r="Y13" s="13">
        <v>400981317356.91998</v>
      </c>
      <c r="Z13" s="13">
        <v>400437265731.69</v>
      </c>
      <c r="AA13" s="13">
        <v>400437265731.69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408207000000</v>
      </c>
      <c r="R17" s="13">
        <v>40169706212</v>
      </c>
      <c r="S17" s="13">
        <v>11080308868</v>
      </c>
      <c r="T17" s="13">
        <v>437296397344</v>
      </c>
      <c r="U17" s="13">
        <v>0</v>
      </c>
      <c r="V17" s="13">
        <v>403619153282.14001</v>
      </c>
      <c r="W17" s="13">
        <v>33677244061.860001</v>
      </c>
      <c r="X17" s="13">
        <v>403619153282.14001</v>
      </c>
      <c r="Y17" s="13">
        <v>400981317356.91998</v>
      </c>
      <c r="Z17" s="13">
        <v>400437265731.69</v>
      </c>
      <c r="AA17" s="13">
        <v>400437265731.69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9701-AD6D-4108-A245-E3C1C86BE9AB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508301000000</v>
      </c>
      <c r="R5" s="6">
        <v>2366267509</v>
      </c>
      <c r="S5" s="6">
        <v>2191059974</v>
      </c>
      <c r="T5" s="6">
        <v>508476207535</v>
      </c>
      <c r="U5" s="6">
        <v>0</v>
      </c>
      <c r="V5" s="6">
        <v>442422993855.60999</v>
      </c>
      <c r="W5" s="6">
        <v>66053213679.389999</v>
      </c>
      <c r="X5" s="6">
        <v>442422993855.60999</v>
      </c>
      <c r="Y5" s="6">
        <v>440528558977.84003</v>
      </c>
      <c r="Z5" s="6">
        <v>440159072880.90002</v>
      </c>
      <c r="AA5" s="6">
        <v>440159072880.90002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487887000000</v>
      </c>
      <c r="R6" s="10">
        <v>0</v>
      </c>
      <c r="S6" s="10">
        <v>1803529987</v>
      </c>
      <c r="T6" s="10">
        <v>486083470013</v>
      </c>
      <c r="U6" s="10">
        <v>0</v>
      </c>
      <c r="V6" s="10">
        <v>425568239272.5</v>
      </c>
      <c r="W6" s="10">
        <v>60515230740.5</v>
      </c>
      <c r="X6" s="10">
        <v>425568239272.5</v>
      </c>
      <c r="Y6" s="10">
        <v>423691845394.72998</v>
      </c>
      <c r="Z6" s="10">
        <v>423322359297.78998</v>
      </c>
      <c r="AA6" s="10">
        <v>423322359297.78998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14091000000</v>
      </c>
      <c r="R7" s="10">
        <v>0</v>
      </c>
      <c r="S7" s="10">
        <v>0</v>
      </c>
      <c r="T7" s="10">
        <v>14091000000</v>
      </c>
      <c r="U7" s="10">
        <v>0</v>
      </c>
      <c r="V7" s="10">
        <v>13841928319.860001</v>
      </c>
      <c r="W7" s="10">
        <v>249071680.13999999</v>
      </c>
      <c r="X7" s="10">
        <v>13841928319.860001</v>
      </c>
      <c r="Y7" s="10">
        <v>13823887319.860001</v>
      </c>
      <c r="Z7" s="10">
        <v>13823887319.860001</v>
      </c>
      <c r="AA7" s="10">
        <v>13823887319.860001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5542000000</v>
      </c>
      <c r="R8" s="10">
        <v>1591207535</v>
      </c>
      <c r="S8" s="10">
        <v>0</v>
      </c>
      <c r="T8" s="10">
        <v>7133207535</v>
      </c>
      <c r="U8" s="10">
        <v>0</v>
      </c>
      <c r="V8" s="10">
        <v>1844296276.25</v>
      </c>
      <c r="W8" s="10">
        <v>5288911258.75</v>
      </c>
      <c r="X8" s="10">
        <v>1844296276.25</v>
      </c>
      <c r="Y8" s="10">
        <v>1844296276.25</v>
      </c>
      <c r="Z8" s="10">
        <v>1844296276.25</v>
      </c>
      <c r="AA8" s="10">
        <v>1844296276.25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387529987</v>
      </c>
      <c r="S9" s="10">
        <v>387529987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387529987</v>
      </c>
      <c r="S10" s="10">
        <v>0</v>
      </c>
      <c r="T10" s="10">
        <v>387529987</v>
      </c>
      <c r="U10" s="10">
        <v>0</v>
      </c>
      <c r="V10" s="10">
        <v>387529987</v>
      </c>
      <c r="W10" s="10">
        <v>0</v>
      </c>
      <c r="X10" s="10">
        <v>387529987</v>
      </c>
      <c r="Y10" s="10">
        <v>387529987</v>
      </c>
      <c r="Z10" s="10">
        <v>387529987</v>
      </c>
      <c r="AA10" s="10">
        <v>387529987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781000000</v>
      </c>
      <c r="R11" s="10">
        <v>0</v>
      </c>
      <c r="S11" s="10">
        <v>0</v>
      </c>
      <c r="T11" s="10">
        <v>781000000</v>
      </c>
      <c r="U11" s="10">
        <v>0</v>
      </c>
      <c r="V11" s="10">
        <v>781000000</v>
      </c>
      <c r="W11" s="10">
        <v>0</v>
      </c>
      <c r="X11" s="10">
        <v>781000000</v>
      </c>
      <c r="Y11" s="10">
        <v>781000000</v>
      </c>
      <c r="Z11" s="10">
        <v>781000000</v>
      </c>
      <c r="AA11" s="10">
        <v>781000000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508301000000</v>
      </c>
      <c r="R13" s="13">
        <v>2366267509</v>
      </c>
      <c r="S13" s="13">
        <v>2191059974</v>
      </c>
      <c r="T13" s="13">
        <v>508476207535</v>
      </c>
      <c r="U13" s="13">
        <v>0</v>
      </c>
      <c r="V13" s="13">
        <v>442422993855.60999</v>
      </c>
      <c r="W13" s="13">
        <v>66053213679.389999</v>
      </c>
      <c r="X13" s="13">
        <v>442422993855.60999</v>
      </c>
      <c r="Y13" s="13">
        <v>440528558977.84003</v>
      </c>
      <c r="Z13" s="13">
        <v>440159072880.90002</v>
      </c>
      <c r="AA13" s="13">
        <v>440159072880.90002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508301000000</v>
      </c>
      <c r="R17" s="13">
        <v>2366267509</v>
      </c>
      <c r="S17" s="13">
        <v>2191059974</v>
      </c>
      <c r="T17" s="13">
        <v>508476207535</v>
      </c>
      <c r="U17" s="13">
        <v>0</v>
      </c>
      <c r="V17" s="13">
        <v>442422993855.60999</v>
      </c>
      <c r="W17" s="13">
        <v>66053213679.389999</v>
      </c>
      <c r="X17" s="13">
        <v>442422993855.60999</v>
      </c>
      <c r="Y17" s="13">
        <v>440528558977.84003</v>
      </c>
      <c r="Z17" s="13">
        <v>440159072880.90002</v>
      </c>
      <c r="AA17" s="13">
        <v>440159072880.90002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2C70-ABD1-478B-A21F-466C7FEF3C47}">
  <dimension ref="A1:AA20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518323000000</v>
      </c>
      <c r="R5" s="6">
        <v>59950018349</v>
      </c>
      <c r="S5" s="6">
        <v>33622598124</v>
      </c>
      <c r="T5" s="6">
        <v>544650420225</v>
      </c>
      <c r="U5" s="6">
        <v>0</v>
      </c>
      <c r="V5" s="6">
        <v>525487871819.5</v>
      </c>
      <c r="W5" s="6">
        <v>19162548405.5</v>
      </c>
      <c r="X5" s="6">
        <v>524478878309.46997</v>
      </c>
      <c r="Y5" s="6">
        <v>517689209143.91998</v>
      </c>
      <c r="Z5" s="6">
        <v>517689209143.91998</v>
      </c>
      <c r="AA5" s="6">
        <v>517689209143.91998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497260000000</v>
      </c>
      <c r="R6" s="10">
        <v>59307303866</v>
      </c>
      <c r="S6" s="10">
        <v>31976600000</v>
      </c>
      <c r="T6" s="10">
        <v>524590703866</v>
      </c>
      <c r="U6" s="10">
        <v>0</v>
      </c>
      <c r="V6" s="10">
        <v>507766339228.65997</v>
      </c>
      <c r="W6" s="10">
        <v>16824364637.34</v>
      </c>
      <c r="X6" s="10">
        <v>506847667251.08002</v>
      </c>
      <c r="Y6" s="10">
        <v>500106264993.53003</v>
      </c>
      <c r="Z6" s="10">
        <v>500106264993.53003</v>
      </c>
      <c r="AA6" s="10">
        <v>500106264993.53003</v>
      </c>
    </row>
    <row r="7" spans="1:27" ht="22.5">
      <c r="A7" s="7" t="s">
        <v>33</v>
      </c>
      <c r="B7" s="8" t="s">
        <v>34</v>
      </c>
      <c r="C7" s="9" t="s">
        <v>56</v>
      </c>
      <c r="D7" s="7" t="s">
        <v>35</v>
      </c>
      <c r="E7" s="7" t="s">
        <v>57</v>
      </c>
      <c r="F7" s="7"/>
      <c r="G7" s="7"/>
      <c r="H7" s="7"/>
      <c r="I7" s="7"/>
      <c r="J7" s="7"/>
      <c r="K7" s="7"/>
      <c r="L7" s="7"/>
      <c r="M7" s="7" t="s">
        <v>39</v>
      </c>
      <c r="N7" s="7">
        <v>11</v>
      </c>
      <c r="O7" s="7" t="s">
        <v>40</v>
      </c>
      <c r="P7" s="8" t="s">
        <v>41</v>
      </c>
      <c r="Q7" s="10">
        <v>0</v>
      </c>
      <c r="R7" s="10">
        <v>254647129</v>
      </c>
      <c r="S7" s="10">
        <v>0</v>
      </c>
      <c r="T7" s="10">
        <v>254647129</v>
      </c>
      <c r="U7" s="10">
        <v>0</v>
      </c>
      <c r="V7" s="10">
        <v>0</v>
      </c>
      <c r="W7" s="10">
        <v>254647129</v>
      </c>
      <c r="X7" s="10">
        <v>0</v>
      </c>
      <c r="Y7" s="10">
        <v>0</v>
      </c>
      <c r="Z7" s="10">
        <v>0</v>
      </c>
      <c r="AA7" s="10">
        <v>0</v>
      </c>
    </row>
    <row r="8" spans="1:27" ht="22.5">
      <c r="A8" s="7" t="s">
        <v>33</v>
      </c>
      <c r="B8" s="8" t="s">
        <v>34</v>
      </c>
      <c r="C8" s="9" t="s">
        <v>56</v>
      </c>
      <c r="D8" s="7" t="s">
        <v>35</v>
      </c>
      <c r="E8" s="7" t="s">
        <v>57</v>
      </c>
      <c r="F8" s="7"/>
      <c r="G8" s="7"/>
      <c r="H8" s="7"/>
      <c r="I8" s="7"/>
      <c r="J8" s="7"/>
      <c r="K8" s="7"/>
      <c r="L8" s="7"/>
      <c r="M8" s="7" t="s">
        <v>39</v>
      </c>
      <c r="N8" s="7">
        <v>11</v>
      </c>
      <c r="O8" s="7" t="s">
        <v>48</v>
      </c>
      <c r="P8" s="8" t="s">
        <v>41</v>
      </c>
      <c r="Q8" s="10">
        <v>0</v>
      </c>
      <c r="R8" s="10">
        <v>254647129</v>
      </c>
      <c r="S8" s="10">
        <v>254647129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22.5">
      <c r="A9" s="7" t="s">
        <v>33</v>
      </c>
      <c r="B9" s="8" t="s">
        <v>34</v>
      </c>
      <c r="C9" s="9" t="s">
        <v>58</v>
      </c>
      <c r="D9" s="7" t="s">
        <v>35</v>
      </c>
      <c r="E9" s="7" t="s">
        <v>59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60</v>
      </c>
      <c r="Q9" s="10">
        <v>14091000000</v>
      </c>
      <c r="R9" s="10">
        <v>100000000</v>
      </c>
      <c r="S9" s="10">
        <v>623403866</v>
      </c>
      <c r="T9" s="10">
        <v>13567596134</v>
      </c>
      <c r="U9" s="10">
        <v>0</v>
      </c>
      <c r="V9" s="10">
        <v>13528630397.969999</v>
      </c>
      <c r="W9" s="10">
        <v>38965736.030000001</v>
      </c>
      <c r="X9" s="10">
        <v>13528630397.969999</v>
      </c>
      <c r="Y9" s="10">
        <v>13491363489.969999</v>
      </c>
      <c r="Z9" s="10">
        <v>13491363489.969999</v>
      </c>
      <c r="AA9" s="10">
        <v>13491363489.969999</v>
      </c>
    </row>
    <row r="10" spans="1:27" ht="22.5">
      <c r="A10" s="7" t="s">
        <v>33</v>
      </c>
      <c r="B10" s="8" t="s">
        <v>34</v>
      </c>
      <c r="C10" s="9" t="s">
        <v>61</v>
      </c>
      <c r="D10" s="7" t="s">
        <v>35</v>
      </c>
      <c r="E10" s="7" t="s">
        <v>62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40</v>
      </c>
      <c r="P10" s="8" t="s">
        <v>47</v>
      </c>
      <c r="Q10" s="10">
        <v>5626000000</v>
      </c>
      <c r="R10" s="10">
        <v>33420225</v>
      </c>
      <c r="S10" s="10">
        <v>513300000</v>
      </c>
      <c r="T10" s="10">
        <v>5146120225</v>
      </c>
      <c r="U10" s="10">
        <v>0</v>
      </c>
      <c r="V10" s="10">
        <v>3101549321.8699999</v>
      </c>
      <c r="W10" s="10">
        <v>2044570903.1300001</v>
      </c>
      <c r="X10" s="10">
        <v>3011227789.4200001</v>
      </c>
      <c r="Y10" s="10">
        <v>3000227789.4200001</v>
      </c>
      <c r="Z10" s="10">
        <v>3000227789.4200001</v>
      </c>
      <c r="AA10" s="10">
        <v>3000227789.4200001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1346000000</v>
      </c>
      <c r="R11" s="10">
        <v>0</v>
      </c>
      <c r="S11" s="10">
        <v>254647129</v>
      </c>
      <c r="T11" s="10">
        <v>1091352871</v>
      </c>
      <c r="U11" s="10">
        <v>0</v>
      </c>
      <c r="V11" s="10">
        <v>1091352871</v>
      </c>
      <c r="W11" s="10">
        <v>0</v>
      </c>
      <c r="X11" s="10">
        <v>1091352871</v>
      </c>
      <c r="Y11" s="10">
        <v>1091352871</v>
      </c>
      <c r="Z11" s="10">
        <v>1091352871</v>
      </c>
      <c r="AA11" s="10">
        <v>1091352871</v>
      </c>
    </row>
    <row r="12" spans="1:27" ht="21">
      <c r="A12" s="3" t="s">
        <v>33</v>
      </c>
      <c r="B12" s="4" t="s">
        <v>34</v>
      </c>
      <c r="C12" s="5" t="s">
        <v>50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66</v>
      </c>
      <c r="Q12" s="6">
        <v>127317729</v>
      </c>
      <c r="R12" s="6">
        <v>0</v>
      </c>
      <c r="S12" s="6">
        <v>0</v>
      </c>
      <c r="T12" s="6">
        <v>127317729</v>
      </c>
      <c r="U12" s="6">
        <v>0</v>
      </c>
      <c r="V12" s="6">
        <v>127317729</v>
      </c>
      <c r="W12" s="6">
        <v>0</v>
      </c>
      <c r="X12" s="6">
        <v>127317729</v>
      </c>
      <c r="Y12" s="6">
        <v>127317729</v>
      </c>
      <c r="Z12" s="6">
        <v>127317729</v>
      </c>
      <c r="AA12" s="6">
        <v>127317729</v>
      </c>
    </row>
    <row r="13" spans="1:27" ht="22.5">
      <c r="A13" s="7" t="s">
        <v>33</v>
      </c>
      <c r="B13" s="8" t="s">
        <v>34</v>
      </c>
      <c r="C13" s="9" t="s">
        <v>67</v>
      </c>
      <c r="D13" s="7" t="s">
        <v>50</v>
      </c>
      <c r="E13" s="7" t="s">
        <v>68</v>
      </c>
      <c r="F13" s="7"/>
      <c r="G13" s="7"/>
      <c r="H13" s="7"/>
      <c r="I13" s="7"/>
      <c r="J13" s="7"/>
      <c r="K13" s="7"/>
      <c r="L13" s="7"/>
      <c r="M13" s="7" t="s">
        <v>39</v>
      </c>
      <c r="N13" s="7">
        <v>11</v>
      </c>
      <c r="O13" s="7" t="s">
        <v>40</v>
      </c>
      <c r="P13" s="8" t="s">
        <v>69</v>
      </c>
      <c r="Q13" s="10">
        <v>127317729</v>
      </c>
      <c r="R13" s="10">
        <v>0</v>
      </c>
      <c r="S13" s="10">
        <v>0</v>
      </c>
      <c r="T13" s="10">
        <v>127317729</v>
      </c>
      <c r="U13" s="10">
        <v>0</v>
      </c>
      <c r="V13" s="10">
        <v>127317729</v>
      </c>
      <c r="W13" s="10">
        <v>0</v>
      </c>
      <c r="X13" s="10">
        <v>127317729</v>
      </c>
      <c r="Y13" s="10">
        <v>127317729</v>
      </c>
      <c r="Z13" s="10">
        <v>127317729</v>
      </c>
      <c r="AA13" s="10">
        <v>127317729</v>
      </c>
    </row>
    <row r="14" spans="1:27">
      <c r="A14" s="7" t="s">
        <v>1</v>
      </c>
      <c r="B14" s="8" t="s">
        <v>1</v>
      </c>
      <c r="C14" s="9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9" t="s">
        <v>1</v>
      </c>
      <c r="Q14" s="11" t="s">
        <v>1</v>
      </c>
      <c r="R14" s="11" t="s">
        <v>1</v>
      </c>
      <c r="S14" s="11" t="s">
        <v>1</v>
      </c>
      <c r="T14" s="11" t="s">
        <v>1</v>
      </c>
      <c r="U14" s="11" t="s">
        <v>1</v>
      </c>
      <c r="V14" s="11" t="s">
        <v>1</v>
      </c>
      <c r="W14" s="11" t="s">
        <v>1</v>
      </c>
      <c r="X14" s="11" t="s">
        <v>1</v>
      </c>
      <c r="Y14" s="11" t="s">
        <v>1</v>
      </c>
      <c r="Z14" s="11" t="s">
        <v>1</v>
      </c>
      <c r="AA14" s="11" t="s">
        <v>1</v>
      </c>
    </row>
    <row r="15" spans="1:27">
      <c r="A15" s="7" t="s">
        <v>1</v>
      </c>
      <c r="B15" s="12" t="s">
        <v>49</v>
      </c>
      <c r="C15" s="5" t="s">
        <v>35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36</v>
      </c>
      <c r="Q15" s="13">
        <v>518323000000</v>
      </c>
      <c r="R15" s="13">
        <v>59950018349</v>
      </c>
      <c r="S15" s="13">
        <v>33622598124</v>
      </c>
      <c r="T15" s="13">
        <v>544650420225</v>
      </c>
      <c r="U15" s="13">
        <v>0</v>
      </c>
      <c r="V15" s="13">
        <v>525487871819.5</v>
      </c>
      <c r="W15" s="13">
        <v>19162548405.5</v>
      </c>
      <c r="X15" s="13">
        <v>524478878309.46997</v>
      </c>
      <c r="Y15" s="13">
        <v>517689209143.91998</v>
      </c>
      <c r="Z15" s="13">
        <v>517689209143.91998</v>
      </c>
      <c r="AA15" s="13">
        <v>517689209143.91998</v>
      </c>
    </row>
    <row r="16" spans="1:27">
      <c r="A16" s="7" t="s">
        <v>1</v>
      </c>
      <c r="B16" s="12" t="s">
        <v>49</v>
      </c>
      <c r="C16" s="5" t="s">
        <v>50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5" t="s">
        <v>51</v>
      </c>
      <c r="Q16" s="13">
        <v>127317729</v>
      </c>
      <c r="R16" s="13">
        <v>0</v>
      </c>
      <c r="S16" s="13">
        <v>0</v>
      </c>
      <c r="T16" s="13">
        <v>127317729</v>
      </c>
      <c r="U16" s="13">
        <v>0</v>
      </c>
      <c r="V16" s="13">
        <v>127317729</v>
      </c>
      <c r="W16" s="13">
        <v>0</v>
      </c>
      <c r="X16" s="13">
        <v>127317729</v>
      </c>
      <c r="Y16" s="13">
        <v>127317729</v>
      </c>
      <c r="Z16" s="13">
        <v>127317729</v>
      </c>
      <c r="AA16" s="13">
        <v>127317729</v>
      </c>
    </row>
    <row r="17" spans="1:27">
      <c r="A17" s="7" t="s">
        <v>1</v>
      </c>
      <c r="B17" s="12" t="s">
        <v>49</v>
      </c>
      <c r="C17" s="5" t="s">
        <v>52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5" t="s">
        <v>53</v>
      </c>
      <c r="Q17" s="14"/>
      <c r="R17" s="14"/>
      <c r="S17" s="14"/>
      <c r="T17" s="14"/>
      <c r="U17" s="14"/>
      <c r="V17" s="14"/>
      <c r="W17" s="13">
        <v>0</v>
      </c>
      <c r="X17" s="14"/>
      <c r="Y17" s="14"/>
      <c r="Z17" s="14"/>
      <c r="AA17" s="14"/>
    </row>
    <row r="18" spans="1:27">
      <c r="A18" s="7" t="s">
        <v>1</v>
      </c>
      <c r="B18" s="12" t="s">
        <v>1</v>
      </c>
      <c r="C18" s="9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8" t="s">
        <v>1</v>
      </c>
      <c r="Q18" s="14" t="s">
        <v>1</v>
      </c>
      <c r="R18" s="14" t="s">
        <v>1</v>
      </c>
      <c r="S18" s="14" t="s">
        <v>1</v>
      </c>
      <c r="T18" s="14" t="s">
        <v>1</v>
      </c>
      <c r="U18" s="14" t="s">
        <v>1</v>
      </c>
      <c r="V18" s="14" t="s">
        <v>1</v>
      </c>
      <c r="W18" s="14" t="s">
        <v>1</v>
      </c>
      <c r="X18" s="14" t="s">
        <v>1</v>
      </c>
      <c r="Y18" s="14" t="s">
        <v>1</v>
      </c>
      <c r="Z18" s="14" t="s">
        <v>1</v>
      </c>
      <c r="AA18" s="14" t="s">
        <v>1</v>
      </c>
    </row>
    <row r="19" spans="1:27">
      <c r="A19" s="7" t="s">
        <v>1</v>
      </c>
      <c r="B19" s="12" t="s">
        <v>54</v>
      </c>
      <c r="C19" s="9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  <c r="K19" s="7" t="s">
        <v>1</v>
      </c>
      <c r="L19" s="7" t="s">
        <v>1</v>
      </c>
      <c r="M19" s="7" t="s">
        <v>1</v>
      </c>
      <c r="N19" s="7" t="s">
        <v>1</v>
      </c>
      <c r="O19" s="7" t="s">
        <v>1</v>
      </c>
      <c r="P19" s="8" t="s">
        <v>1</v>
      </c>
      <c r="Q19" s="6">
        <v>518450317729</v>
      </c>
      <c r="R19" s="13">
        <v>59950018349</v>
      </c>
      <c r="S19" s="13">
        <v>33622598124</v>
      </c>
      <c r="T19" s="13">
        <v>544777737954</v>
      </c>
      <c r="U19" s="13">
        <v>0</v>
      </c>
      <c r="V19" s="13">
        <v>525615189548.5</v>
      </c>
      <c r="W19" s="13">
        <v>19162548405.5</v>
      </c>
      <c r="X19" s="13">
        <v>524606196038.46997</v>
      </c>
      <c r="Y19" s="13">
        <v>517816526872.91998</v>
      </c>
      <c r="Z19" s="13">
        <v>517816526872.91998</v>
      </c>
      <c r="AA19" s="13">
        <v>517816526872.91998</v>
      </c>
    </row>
    <row r="2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LADY DIANA LAITON DELGADO</dc:creator>
  <cp:keywords/>
  <dc:description/>
  <cp:lastModifiedBy>FRANCISCO JAVIER BURGOS MOSQUERA</cp:lastModifiedBy>
  <cp:revision/>
  <dcterms:created xsi:type="dcterms:W3CDTF">2025-01-20T12:24:15Z</dcterms:created>
  <dcterms:modified xsi:type="dcterms:W3CDTF">2025-03-12T21:14:57Z</dcterms:modified>
  <cp:category/>
  <cp:contentStatus/>
</cp:coreProperties>
</file>