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3"/>
  <workbookPr/>
  <mc:AlternateContent xmlns:mc="http://schemas.openxmlformats.org/markup-compatibility/2006">
    <mc:Choice Requires="x15">
      <x15ac:absPath xmlns:x15ac="http://schemas.microsoft.com/office/spreadsheetml/2010/11/ac" url="D:\DANE\2023\CUENTA NATALIA VELEZ\AGOSTO\PRODUCTO 3\INSUMO\sOL. dEBARE CONGRESO MAIS\"/>
    </mc:Choice>
  </mc:AlternateContent>
  <xr:revisionPtr revIDLastSave="0" documentId="11_B48573E926157275E810A5E30CED89F683E55D55" xr6:coauthVersionLast="47" xr6:coauthVersionMax="47" xr10:uidLastSave="{00000000-0000-0000-0000-000000000000}"/>
  <bookViews>
    <workbookView xWindow="0" yWindow="0" windowWidth="20490" windowHeight="7620" firstSheet="2" activeTab="2" xr2:uid="{00000000-000D-0000-FFFF-FFFF00000000}"/>
  </bookViews>
  <sheets>
    <sheet name="TOTALES" sheetId="13" r:id="rId1"/>
    <sheet name="Gráfica TOT" sheetId="12" r:id="rId2"/>
    <sheet name="PREGRADO" sheetId="1" r:id="rId3"/>
    <sheet name="Gráfica Pregrado" sheetId="14" r:id="rId4"/>
  </sheets>
  <definedNames>
    <definedName name="_xlnm._FilterDatabase" localSheetId="3" hidden="1">'Gráfica Pregrado'!$A$9:$E$22</definedName>
    <definedName name="_xlnm._FilterDatabase" localSheetId="1" hidden="1">'Gráfica TOT'!$A$8:$E$26</definedName>
    <definedName name="_xlnm._FilterDatabase" localSheetId="2" hidden="1">PREGRADO!$A$7:$V$23</definedName>
    <definedName name="_xlnm._FilterDatabase" localSheetId="0" hidden="1">TOTALES!$A$7:$V$9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3" l="1"/>
  <c r="AR22" i="14" l="1"/>
  <c r="AQ22" i="14"/>
  <c r="AN22" i="14"/>
  <c r="AO22" i="14" s="1"/>
  <c r="AL22" i="14"/>
  <c r="AK22" i="14" s="1"/>
  <c r="AH22" i="14"/>
  <c r="AI22" i="14" s="1"/>
  <c r="AF22" i="14"/>
  <c r="AE22" i="14" s="1"/>
  <c r="AB22" i="14"/>
  <c r="AC22" i="14" s="1"/>
  <c r="Z22" i="14"/>
  <c r="Y22" i="14" s="1"/>
  <c r="V22" i="14"/>
  <c r="W22" i="14" s="1"/>
  <c r="T22" i="14"/>
  <c r="S22" i="14"/>
  <c r="P22" i="14"/>
  <c r="Q22" i="14" s="1"/>
  <c r="N22" i="14"/>
  <c r="M22" i="14" s="1"/>
  <c r="J22" i="14"/>
  <c r="K22" i="14" s="1"/>
  <c r="AR21" i="14"/>
  <c r="AQ21" i="14" s="1"/>
  <c r="AO21" i="14"/>
  <c r="AN21" i="14"/>
  <c r="AL21" i="14"/>
  <c r="AK21" i="14"/>
  <c r="AH21" i="14"/>
  <c r="AI21" i="14" s="1"/>
  <c r="AF21" i="14"/>
  <c r="AE21" i="14" s="1"/>
  <c r="AB21" i="14"/>
  <c r="AC21" i="14" s="1"/>
  <c r="Z21" i="14"/>
  <c r="Y21" i="14" s="1"/>
  <c r="V21" i="14"/>
  <c r="W21" i="14" s="1"/>
  <c r="T21" i="14"/>
  <c r="S21" i="14"/>
  <c r="Q21" i="14"/>
  <c r="P21" i="14"/>
  <c r="N21" i="14"/>
  <c r="M21" i="14" s="1"/>
  <c r="J21" i="14"/>
  <c r="K21" i="14" s="1"/>
  <c r="AR20" i="14"/>
  <c r="AQ20" i="14" s="1"/>
  <c r="AN20" i="14"/>
  <c r="AO20" i="14" s="1"/>
  <c r="AL20" i="14"/>
  <c r="AK20" i="14" s="1"/>
  <c r="AH20" i="14"/>
  <c r="AI20" i="14" s="1"/>
  <c r="AF20" i="14"/>
  <c r="AE20" i="14"/>
  <c r="AB20" i="14"/>
  <c r="AC20" i="14" s="1"/>
  <c r="Z20" i="14"/>
  <c r="Y20" i="14" s="1"/>
  <c r="V20" i="14"/>
  <c r="W20" i="14" s="1"/>
  <c r="T20" i="14"/>
  <c r="S20" i="14"/>
  <c r="P20" i="14"/>
  <c r="Q20" i="14" s="1"/>
  <c r="N20" i="14"/>
  <c r="M20" i="14" s="1"/>
  <c r="J20" i="14"/>
  <c r="K20" i="14" s="1"/>
  <c r="AR19" i="14"/>
  <c r="AQ19" i="14" s="1"/>
  <c r="AN19" i="14"/>
  <c r="AO19" i="14" s="1"/>
  <c r="AL19" i="14"/>
  <c r="AK19" i="14" s="1"/>
  <c r="AH19" i="14"/>
  <c r="AI19" i="14" s="1"/>
  <c r="AF19" i="14"/>
  <c r="AE19" i="14" s="1"/>
  <c r="AB19" i="14"/>
  <c r="AC19" i="14" s="1"/>
  <c r="Z19" i="14"/>
  <c r="Y19" i="14" s="1"/>
  <c r="V19" i="14"/>
  <c r="W19" i="14" s="1"/>
  <c r="T19" i="14"/>
  <c r="S19" i="14" s="1"/>
  <c r="P19" i="14"/>
  <c r="Q19" i="14" s="1"/>
  <c r="N19" i="14"/>
  <c r="M19" i="14" s="1"/>
  <c r="J19" i="14"/>
  <c r="K19" i="14" s="1"/>
  <c r="AR18" i="14"/>
  <c r="AQ18" i="14"/>
  <c r="AN18" i="14"/>
  <c r="AO18" i="14" s="1"/>
  <c r="AL18" i="14"/>
  <c r="AK18" i="14" s="1"/>
  <c r="AH18" i="14"/>
  <c r="AI18" i="14" s="1"/>
  <c r="AF18" i="14"/>
  <c r="AE18" i="14" s="1"/>
  <c r="AB18" i="14"/>
  <c r="AC18" i="14" s="1"/>
  <c r="Z18" i="14"/>
  <c r="Y18" i="14" s="1"/>
  <c r="V18" i="14"/>
  <c r="W18" i="14" s="1"/>
  <c r="T18" i="14"/>
  <c r="S18" i="14" s="1"/>
  <c r="P18" i="14"/>
  <c r="Q18" i="14" s="1"/>
  <c r="N18" i="14"/>
  <c r="M18" i="14" s="1"/>
  <c r="J18" i="14"/>
  <c r="K18" i="14" s="1"/>
  <c r="AR17" i="14"/>
  <c r="AQ17" i="14" s="1"/>
  <c r="AN17" i="14"/>
  <c r="AO17" i="14" s="1"/>
  <c r="AL17" i="14"/>
  <c r="AK17" i="14" s="1"/>
  <c r="AH17" i="14"/>
  <c r="AI17" i="14" s="1"/>
  <c r="AF17" i="14"/>
  <c r="AE17" i="14"/>
  <c r="AB17" i="14"/>
  <c r="AC17" i="14" s="1"/>
  <c r="Z17" i="14"/>
  <c r="Y17" i="14" s="1"/>
  <c r="V17" i="14"/>
  <c r="W17" i="14" s="1"/>
  <c r="T17" i="14"/>
  <c r="S17" i="14" s="1"/>
  <c r="P17" i="14"/>
  <c r="Q17" i="14" s="1"/>
  <c r="N17" i="14"/>
  <c r="M17" i="14" s="1"/>
  <c r="J17" i="14"/>
  <c r="K17" i="14" s="1"/>
  <c r="AR16" i="14"/>
  <c r="AQ16" i="14"/>
  <c r="AO16" i="14"/>
  <c r="AN16" i="14"/>
  <c r="AL16" i="14"/>
  <c r="AK16" i="14" s="1"/>
  <c r="AH16" i="14"/>
  <c r="AI16" i="14" s="1"/>
  <c r="AF16" i="14"/>
  <c r="AE16" i="14" s="1"/>
  <c r="AB16" i="14"/>
  <c r="AC16" i="14" s="1"/>
  <c r="Z16" i="14"/>
  <c r="Y16" i="14" s="1"/>
  <c r="V16" i="14"/>
  <c r="W16" i="14" s="1"/>
  <c r="T16" i="14"/>
  <c r="S16" i="14"/>
  <c r="P16" i="14"/>
  <c r="Q16" i="14" s="1"/>
  <c r="N16" i="14"/>
  <c r="M16" i="14" s="1"/>
  <c r="J16" i="14"/>
  <c r="K16" i="14" s="1"/>
  <c r="AR15" i="14"/>
  <c r="AQ15" i="14"/>
  <c r="AN15" i="14"/>
  <c r="AO15" i="14" s="1"/>
  <c r="AL15" i="14"/>
  <c r="AK15" i="14" s="1"/>
  <c r="AH15" i="14"/>
  <c r="AI15" i="14" s="1"/>
  <c r="AF15" i="14"/>
  <c r="AE15" i="14" s="1"/>
  <c r="AB15" i="14"/>
  <c r="AC15" i="14" s="1"/>
  <c r="Z15" i="14"/>
  <c r="Y15" i="14" s="1"/>
  <c r="V15" i="14"/>
  <c r="W15" i="14" s="1"/>
  <c r="T15" i="14"/>
  <c r="S15" i="14" s="1"/>
  <c r="P15" i="14"/>
  <c r="Q15" i="14" s="1"/>
  <c r="N15" i="14"/>
  <c r="M15" i="14" s="1"/>
  <c r="J15" i="14"/>
  <c r="K15" i="14" s="1"/>
  <c r="AR14" i="14"/>
  <c r="AQ14" i="14"/>
  <c r="AN14" i="14"/>
  <c r="AO14" i="14" s="1"/>
  <c r="AL14" i="14"/>
  <c r="AK14" i="14" s="1"/>
  <c r="AH14" i="14"/>
  <c r="AI14" i="14" s="1"/>
  <c r="AF14" i="14"/>
  <c r="AE14" i="14"/>
  <c r="AB14" i="14"/>
  <c r="AC14" i="14" s="1"/>
  <c r="Z14" i="14"/>
  <c r="Y14" i="14" s="1"/>
  <c r="V14" i="14"/>
  <c r="W14" i="14" s="1"/>
  <c r="T14" i="14"/>
  <c r="S14" i="14" s="1"/>
  <c r="P14" i="14"/>
  <c r="Q14" i="14" s="1"/>
  <c r="N14" i="14"/>
  <c r="M14" i="14" s="1"/>
  <c r="J14" i="14"/>
  <c r="K14" i="14" s="1"/>
  <c r="AR13" i="14"/>
  <c r="AQ13" i="14" s="1"/>
  <c r="AN13" i="14"/>
  <c r="AO13" i="14" s="1"/>
  <c r="AL13" i="14"/>
  <c r="AK13" i="14" s="1"/>
  <c r="AH13" i="14"/>
  <c r="AI13" i="14" s="1"/>
  <c r="AF13" i="14"/>
  <c r="AE13" i="14"/>
  <c r="AB13" i="14"/>
  <c r="AC13" i="14" s="1"/>
  <c r="Z13" i="14"/>
  <c r="Y13" i="14" s="1"/>
  <c r="V13" i="14"/>
  <c r="W13" i="14" s="1"/>
  <c r="T13" i="14"/>
  <c r="S13" i="14"/>
  <c r="P13" i="14"/>
  <c r="Q13" i="14" s="1"/>
  <c r="N13" i="14"/>
  <c r="M13" i="14" s="1"/>
  <c r="J13" i="14"/>
  <c r="K13" i="14" s="1"/>
  <c r="AR12" i="14"/>
  <c r="AQ12" i="14"/>
  <c r="AN12" i="14"/>
  <c r="AO12" i="14" s="1"/>
  <c r="AL12" i="14"/>
  <c r="AK12" i="14"/>
  <c r="AH12" i="14"/>
  <c r="AI12" i="14" s="1"/>
  <c r="AF12" i="14"/>
  <c r="AE12" i="14" s="1"/>
  <c r="AB12" i="14"/>
  <c r="AC12" i="14" s="1"/>
  <c r="Z12" i="14"/>
  <c r="Y12" i="14" s="1"/>
  <c r="V12" i="14"/>
  <c r="W12" i="14" s="1"/>
  <c r="T12" i="14"/>
  <c r="S12" i="14" s="1"/>
  <c r="P12" i="14"/>
  <c r="Q12" i="14" s="1"/>
  <c r="N12" i="14"/>
  <c r="M12" i="14" s="1"/>
  <c r="J12" i="14"/>
  <c r="K12" i="14" s="1"/>
  <c r="AR11" i="14"/>
  <c r="AQ11" i="14" s="1"/>
  <c r="AO11" i="14"/>
  <c r="AN11" i="14"/>
  <c r="AL11" i="14"/>
  <c r="AK11" i="14" s="1"/>
  <c r="AH11" i="14"/>
  <c r="AI11" i="14" s="1"/>
  <c r="AF11" i="14"/>
  <c r="AE11" i="14" s="1"/>
  <c r="AB11" i="14"/>
  <c r="AC11" i="14" s="1"/>
  <c r="Z11" i="14"/>
  <c r="Y11" i="14" s="1"/>
  <c r="V11" i="14"/>
  <c r="W11" i="14" s="1"/>
  <c r="T11" i="14"/>
  <c r="S11" i="14" s="1"/>
  <c r="Q11" i="14"/>
  <c r="P11" i="14"/>
  <c r="N11" i="14"/>
  <c r="M11" i="14" s="1"/>
  <c r="J11" i="14"/>
  <c r="K11" i="14" s="1"/>
  <c r="AR10" i="14"/>
  <c r="AQ10" i="14" s="1"/>
  <c r="AN10" i="14"/>
  <c r="AO10" i="14" s="1"/>
  <c r="AL10" i="14"/>
  <c r="AK10" i="14" s="1"/>
  <c r="AH10" i="14"/>
  <c r="AI10" i="14" s="1"/>
  <c r="AF10" i="14"/>
  <c r="AE10" i="14"/>
  <c r="AB10" i="14"/>
  <c r="AC10" i="14" s="1"/>
  <c r="Z10" i="14"/>
  <c r="Y10" i="14" s="1"/>
  <c r="V10" i="14"/>
  <c r="W10" i="14" s="1"/>
  <c r="T10" i="14"/>
  <c r="S10" i="14" s="1"/>
  <c r="P10" i="14"/>
  <c r="Q10" i="14" s="1"/>
  <c r="N10" i="14"/>
  <c r="M10" i="14" s="1"/>
  <c r="J10" i="14"/>
  <c r="K10" i="14" s="1"/>
  <c r="E10" i="14"/>
  <c r="E77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AR26" i="12"/>
  <c r="AQ26" i="12" s="1"/>
  <c r="AN26" i="12"/>
  <c r="AO26" i="12" s="1"/>
  <c r="AL26" i="12"/>
  <c r="AK26" i="12" s="1"/>
  <c r="AH26" i="12"/>
  <c r="AI26" i="12" s="1"/>
  <c r="AF26" i="12"/>
  <c r="AE26" i="12" s="1"/>
  <c r="AB26" i="12"/>
  <c r="AC26" i="12" s="1"/>
  <c r="Z26" i="12"/>
  <c r="Y26" i="12" s="1"/>
  <c r="V26" i="12"/>
  <c r="W26" i="12" s="1"/>
  <c r="T26" i="12"/>
  <c r="S26" i="12" s="1"/>
  <c r="P26" i="12"/>
  <c r="Q26" i="12" s="1"/>
  <c r="N26" i="12"/>
  <c r="M26" i="12" s="1"/>
  <c r="J26" i="12"/>
  <c r="K26" i="12" s="1"/>
  <c r="AR25" i="12"/>
  <c r="AQ25" i="12" s="1"/>
  <c r="AN25" i="12"/>
  <c r="AO25" i="12" s="1"/>
  <c r="AL25" i="12"/>
  <c r="AK25" i="12" s="1"/>
  <c r="AH25" i="12"/>
  <c r="AI25" i="12" s="1"/>
  <c r="AF25" i="12"/>
  <c r="AE25" i="12" s="1"/>
  <c r="AB25" i="12"/>
  <c r="AC25" i="12" s="1"/>
  <c r="Z25" i="12"/>
  <c r="Y25" i="12" s="1"/>
  <c r="V25" i="12"/>
  <c r="W25" i="12" s="1"/>
  <c r="T25" i="12"/>
  <c r="S25" i="12" s="1"/>
  <c r="P25" i="12"/>
  <c r="Q25" i="12" s="1"/>
  <c r="N25" i="12"/>
  <c r="M25" i="12" s="1"/>
  <c r="J25" i="12"/>
  <c r="K25" i="12" s="1"/>
  <c r="AR24" i="12"/>
  <c r="AQ24" i="12" s="1"/>
  <c r="AN24" i="12"/>
  <c r="AO24" i="12" s="1"/>
  <c r="AL24" i="12"/>
  <c r="AK24" i="12"/>
  <c r="AH24" i="12"/>
  <c r="AI24" i="12" s="1"/>
  <c r="AF24" i="12"/>
  <c r="AE24" i="12" s="1"/>
  <c r="AB24" i="12"/>
  <c r="AC24" i="12" s="1"/>
  <c r="Z24" i="12"/>
  <c r="Y24" i="12" s="1"/>
  <c r="V24" i="12"/>
  <c r="W24" i="12" s="1"/>
  <c r="T24" i="12"/>
  <c r="S24" i="12" s="1"/>
  <c r="P24" i="12"/>
  <c r="Q24" i="12" s="1"/>
  <c r="N24" i="12"/>
  <c r="M24" i="12" s="1"/>
  <c r="J24" i="12"/>
  <c r="K24" i="12" s="1"/>
  <c r="AR23" i="12"/>
  <c r="AQ23" i="12" s="1"/>
  <c r="AN23" i="12"/>
  <c r="AO23" i="12" s="1"/>
  <c r="AL23" i="12"/>
  <c r="AK23" i="12" s="1"/>
  <c r="AH23" i="12"/>
  <c r="AI23" i="12" s="1"/>
  <c r="AF23" i="12"/>
  <c r="AE23" i="12" s="1"/>
  <c r="AB23" i="12"/>
  <c r="AC23" i="12" s="1"/>
  <c r="Z23" i="12"/>
  <c r="Y23" i="12" s="1"/>
  <c r="V23" i="12"/>
  <c r="W23" i="12" s="1"/>
  <c r="T23" i="12"/>
  <c r="S23" i="12" s="1"/>
  <c r="P23" i="12"/>
  <c r="Q23" i="12" s="1"/>
  <c r="N23" i="12"/>
  <c r="M23" i="12" s="1"/>
  <c r="J23" i="12"/>
  <c r="K23" i="12" s="1"/>
  <c r="AR22" i="12"/>
  <c r="AQ22" i="12" s="1"/>
  <c r="AN22" i="12"/>
  <c r="AO22" i="12" s="1"/>
  <c r="AL22" i="12"/>
  <c r="AK22" i="12" s="1"/>
  <c r="AH22" i="12"/>
  <c r="AI22" i="12" s="1"/>
  <c r="AF22" i="12"/>
  <c r="AE22" i="12" s="1"/>
  <c r="AB22" i="12"/>
  <c r="AC22" i="12" s="1"/>
  <c r="Z22" i="12"/>
  <c r="Y22" i="12" s="1"/>
  <c r="V22" i="12"/>
  <c r="W22" i="12" s="1"/>
  <c r="T22" i="12"/>
  <c r="S22" i="12" s="1"/>
  <c r="P22" i="12"/>
  <c r="Q22" i="12" s="1"/>
  <c r="N22" i="12"/>
  <c r="M22" i="12" s="1"/>
  <c r="J22" i="12"/>
  <c r="K22" i="12" s="1"/>
  <c r="AR21" i="12"/>
  <c r="AQ21" i="12" s="1"/>
  <c r="AN21" i="12"/>
  <c r="AO21" i="12" s="1"/>
  <c r="AL21" i="12"/>
  <c r="AK21" i="12" s="1"/>
  <c r="AH21" i="12"/>
  <c r="AI21" i="12" s="1"/>
  <c r="AF21" i="12"/>
  <c r="AE21" i="12" s="1"/>
  <c r="AB21" i="12"/>
  <c r="AC21" i="12" s="1"/>
  <c r="Z21" i="12"/>
  <c r="Y21" i="12" s="1"/>
  <c r="V21" i="12"/>
  <c r="W21" i="12" s="1"/>
  <c r="T21" i="12"/>
  <c r="S21" i="12" s="1"/>
  <c r="P21" i="12"/>
  <c r="Q21" i="12" s="1"/>
  <c r="N21" i="12"/>
  <c r="M21" i="12" s="1"/>
  <c r="J21" i="12"/>
  <c r="K21" i="12" s="1"/>
  <c r="AR20" i="12"/>
  <c r="AQ20" i="12" s="1"/>
  <c r="AN20" i="12"/>
  <c r="AO20" i="12" s="1"/>
  <c r="AL20" i="12"/>
  <c r="AK20" i="12" s="1"/>
  <c r="AH20" i="12"/>
  <c r="AI20" i="12" s="1"/>
  <c r="AF20" i="12"/>
  <c r="AE20" i="12" s="1"/>
  <c r="AB20" i="12"/>
  <c r="AC20" i="12" s="1"/>
  <c r="Z20" i="12"/>
  <c r="Y20" i="12" s="1"/>
  <c r="V20" i="12"/>
  <c r="W20" i="12" s="1"/>
  <c r="T20" i="12"/>
  <c r="S20" i="12" s="1"/>
  <c r="P20" i="12"/>
  <c r="Q20" i="12" s="1"/>
  <c r="N20" i="12"/>
  <c r="M20" i="12" s="1"/>
  <c r="J20" i="12"/>
  <c r="K20" i="12" s="1"/>
  <c r="AR19" i="12"/>
  <c r="AQ19" i="12" s="1"/>
  <c r="AN19" i="12"/>
  <c r="AO19" i="12" s="1"/>
  <c r="AL19" i="12"/>
  <c r="AK19" i="12" s="1"/>
  <c r="AH19" i="12"/>
  <c r="AI19" i="12" s="1"/>
  <c r="AF19" i="12"/>
  <c r="AE19" i="12" s="1"/>
  <c r="AB19" i="12"/>
  <c r="AC19" i="12" s="1"/>
  <c r="Z19" i="12"/>
  <c r="Y19" i="12" s="1"/>
  <c r="V19" i="12"/>
  <c r="W19" i="12" s="1"/>
  <c r="T19" i="12"/>
  <c r="S19" i="12" s="1"/>
  <c r="P19" i="12"/>
  <c r="Q19" i="12" s="1"/>
  <c r="N19" i="12"/>
  <c r="M19" i="12" s="1"/>
  <c r="J19" i="12"/>
  <c r="K19" i="12" s="1"/>
  <c r="AR18" i="12"/>
  <c r="AQ18" i="12" s="1"/>
  <c r="AN18" i="12"/>
  <c r="AO18" i="12" s="1"/>
  <c r="AL18" i="12"/>
  <c r="AK18" i="12" s="1"/>
  <c r="AH18" i="12"/>
  <c r="AI18" i="12" s="1"/>
  <c r="AF18" i="12"/>
  <c r="AE18" i="12" s="1"/>
  <c r="AB18" i="12"/>
  <c r="AC18" i="12" s="1"/>
  <c r="Z18" i="12"/>
  <c r="Y18" i="12" s="1"/>
  <c r="V18" i="12"/>
  <c r="W18" i="12" s="1"/>
  <c r="T18" i="12"/>
  <c r="S18" i="12" s="1"/>
  <c r="P18" i="12"/>
  <c r="Q18" i="12" s="1"/>
  <c r="N18" i="12"/>
  <c r="M18" i="12" s="1"/>
  <c r="J18" i="12"/>
  <c r="K18" i="12" s="1"/>
  <c r="AR17" i="12"/>
  <c r="AQ17" i="12" s="1"/>
  <c r="AN17" i="12"/>
  <c r="AO17" i="12" s="1"/>
  <c r="AL17" i="12"/>
  <c r="AK17" i="12" s="1"/>
  <c r="AH17" i="12"/>
  <c r="AI17" i="12" s="1"/>
  <c r="AF17" i="12"/>
  <c r="AE17" i="12" s="1"/>
  <c r="AB17" i="12"/>
  <c r="AC17" i="12" s="1"/>
  <c r="Z17" i="12"/>
  <c r="Y17" i="12" s="1"/>
  <c r="V17" i="12"/>
  <c r="W17" i="12" s="1"/>
  <c r="T17" i="12"/>
  <c r="S17" i="12" s="1"/>
  <c r="P17" i="12"/>
  <c r="Q17" i="12" s="1"/>
  <c r="N17" i="12"/>
  <c r="M17" i="12" s="1"/>
  <c r="J17" i="12"/>
  <c r="K17" i="12" s="1"/>
  <c r="AR16" i="12"/>
  <c r="AQ16" i="12" s="1"/>
  <c r="AN16" i="12"/>
  <c r="AO16" i="12" s="1"/>
  <c r="AL16" i="12"/>
  <c r="AK16" i="12" s="1"/>
  <c r="AH16" i="12"/>
  <c r="AI16" i="12" s="1"/>
  <c r="AF16" i="12"/>
  <c r="AE16" i="12" s="1"/>
  <c r="AB16" i="12"/>
  <c r="AC16" i="12" s="1"/>
  <c r="Z16" i="12"/>
  <c r="Y16" i="12" s="1"/>
  <c r="V16" i="12"/>
  <c r="W16" i="12" s="1"/>
  <c r="T16" i="12"/>
  <c r="S16" i="12" s="1"/>
  <c r="P16" i="12"/>
  <c r="Q16" i="12" s="1"/>
  <c r="N16" i="12"/>
  <c r="M16" i="12" s="1"/>
  <c r="J16" i="12"/>
  <c r="K16" i="12" s="1"/>
  <c r="AR15" i="12"/>
  <c r="AQ15" i="12" s="1"/>
  <c r="AN15" i="12"/>
  <c r="AO15" i="12" s="1"/>
  <c r="AL15" i="12"/>
  <c r="AK15" i="12" s="1"/>
  <c r="AH15" i="12"/>
  <c r="AI15" i="12" s="1"/>
  <c r="AF15" i="12"/>
  <c r="AE15" i="12" s="1"/>
  <c r="AB15" i="12"/>
  <c r="AC15" i="12" s="1"/>
  <c r="Z15" i="12"/>
  <c r="Y15" i="12" s="1"/>
  <c r="V15" i="12"/>
  <c r="W15" i="12" s="1"/>
  <c r="T15" i="12"/>
  <c r="S15" i="12" s="1"/>
  <c r="P15" i="12"/>
  <c r="Q15" i="12" s="1"/>
  <c r="N15" i="12"/>
  <c r="M15" i="12" s="1"/>
  <c r="J15" i="12"/>
  <c r="K15" i="12" s="1"/>
  <c r="AR14" i="12"/>
  <c r="AQ14" i="12" s="1"/>
  <c r="AN14" i="12"/>
  <c r="AO14" i="12" s="1"/>
  <c r="AL14" i="12"/>
  <c r="AK14" i="12" s="1"/>
  <c r="AH14" i="12"/>
  <c r="AI14" i="12" s="1"/>
  <c r="AF14" i="12"/>
  <c r="AE14" i="12" s="1"/>
  <c r="AB14" i="12"/>
  <c r="AC14" i="12" s="1"/>
  <c r="Z14" i="12"/>
  <c r="Y14" i="12" s="1"/>
  <c r="V14" i="12"/>
  <c r="W14" i="12" s="1"/>
  <c r="T14" i="12"/>
  <c r="S14" i="12" s="1"/>
  <c r="P14" i="12"/>
  <c r="Q14" i="12" s="1"/>
  <c r="N14" i="12"/>
  <c r="M14" i="12"/>
  <c r="J14" i="12"/>
  <c r="K14" i="12" s="1"/>
  <c r="AR13" i="12"/>
  <c r="AQ13" i="12" s="1"/>
  <c r="AN13" i="12"/>
  <c r="AO13" i="12" s="1"/>
  <c r="AL13" i="12"/>
  <c r="AK13" i="12" s="1"/>
  <c r="AH13" i="12"/>
  <c r="AI13" i="12" s="1"/>
  <c r="AF13" i="12"/>
  <c r="AE13" i="12" s="1"/>
  <c r="AB13" i="12"/>
  <c r="AC13" i="12" s="1"/>
  <c r="Z13" i="12"/>
  <c r="Y13" i="12" s="1"/>
  <c r="V13" i="12"/>
  <c r="W13" i="12" s="1"/>
  <c r="T13" i="12"/>
  <c r="S13" i="12" s="1"/>
  <c r="P13" i="12"/>
  <c r="Q13" i="12" s="1"/>
  <c r="N13" i="12"/>
  <c r="M13" i="12" s="1"/>
  <c r="J13" i="12"/>
  <c r="K13" i="12" s="1"/>
  <c r="AR12" i="12"/>
  <c r="AQ12" i="12" s="1"/>
  <c r="AN12" i="12"/>
  <c r="AO12" i="12" s="1"/>
  <c r="AL12" i="12"/>
  <c r="AK12" i="12" s="1"/>
  <c r="AH12" i="12"/>
  <c r="AI12" i="12" s="1"/>
  <c r="AF12" i="12"/>
  <c r="AE12" i="12" s="1"/>
  <c r="AB12" i="12"/>
  <c r="AC12" i="12" s="1"/>
  <c r="Z12" i="12"/>
  <c r="Y12" i="12" s="1"/>
  <c r="V12" i="12"/>
  <c r="W12" i="12" s="1"/>
  <c r="T12" i="12"/>
  <c r="S12" i="12" s="1"/>
  <c r="P12" i="12"/>
  <c r="Q12" i="12" s="1"/>
  <c r="N12" i="12"/>
  <c r="M12" i="12" s="1"/>
  <c r="J12" i="12"/>
  <c r="K12" i="12" s="1"/>
  <c r="AR11" i="12"/>
  <c r="AQ11" i="12" s="1"/>
  <c r="AN11" i="12"/>
  <c r="AO11" i="12" s="1"/>
  <c r="AL11" i="12"/>
  <c r="AK11" i="12" s="1"/>
  <c r="AH11" i="12"/>
  <c r="AI11" i="12" s="1"/>
  <c r="AF11" i="12"/>
  <c r="AE11" i="12" s="1"/>
  <c r="AB11" i="12"/>
  <c r="AC11" i="12" s="1"/>
  <c r="Z11" i="12"/>
  <c r="Y11" i="12" s="1"/>
  <c r="V11" i="12"/>
  <c r="W11" i="12" s="1"/>
  <c r="T11" i="12"/>
  <c r="S11" i="12" s="1"/>
  <c r="P11" i="12"/>
  <c r="Q11" i="12" s="1"/>
  <c r="N11" i="12"/>
  <c r="M11" i="12" s="1"/>
  <c r="J11" i="12"/>
  <c r="K11" i="12" s="1"/>
  <c r="AR10" i="12"/>
  <c r="AQ10" i="12" s="1"/>
  <c r="AN10" i="12"/>
  <c r="AO10" i="12" s="1"/>
  <c r="AL10" i="12"/>
  <c r="AK10" i="12" s="1"/>
  <c r="AH10" i="12"/>
  <c r="AI10" i="12" s="1"/>
  <c r="AF10" i="12"/>
  <c r="AE10" i="12" s="1"/>
  <c r="AB10" i="12"/>
  <c r="AC10" i="12" s="1"/>
  <c r="Z10" i="12"/>
  <c r="Y10" i="12" s="1"/>
  <c r="V10" i="12"/>
  <c r="W10" i="12" s="1"/>
  <c r="T10" i="12"/>
  <c r="S10" i="12" s="1"/>
  <c r="P10" i="12"/>
  <c r="Q10" i="12" s="1"/>
  <c r="N10" i="12"/>
  <c r="M10" i="12"/>
  <c r="J10" i="12"/>
  <c r="K10" i="12" s="1"/>
  <c r="AR9" i="12"/>
  <c r="AQ9" i="12" s="1"/>
  <c r="AN9" i="12"/>
  <c r="AO9" i="12" s="1"/>
  <c r="AL9" i="12"/>
  <c r="AK9" i="12" s="1"/>
  <c r="AH9" i="12"/>
  <c r="AI9" i="12" s="1"/>
  <c r="AF9" i="12"/>
  <c r="AE9" i="12" s="1"/>
  <c r="AB9" i="12"/>
  <c r="AC9" i="12" s="1"/>
  <c r="Z9" i="12"/>
  <c r="Y9" i="12" s="1"/>
  <c r="V9" i="12"/>
  <c r="W9" i="12" s="1"/>
  <c r="T9" i="12"/>
  <c r="S9" i="12" s="1"/>
  <c r="P9" i="12"/>
  <c r="Q9" i="12" s="1"/>
  <c r="N9" i="12"/>
  <c r="M9" i="12" s="1"/>
  <c r="J9" i="12"/>
  <c r="K9" i="12" s="1"/>
</calcChain>
</file>

<file path=xl/sharedStrings.xml><?xml version="1.0" encoding="utf-8"?>
<sst xmlns="http://schemas.openxmlformats.org/spreadsheetml/2006/main" count="468" uniqueCount="59">
  <si>
    <t>CENSO NACIONAL DE POBLACION Y VIVIENDA 2018</t>
  </si>
  <si>
    <t>Total población censada por sexo, edad y autoreconocimiento étnico</t>
  </si>
  <si>
    <t>Edades Quinquenales</t>
  </si>
  <si>
    <t>Indígena</t>
  </si>
  <si>
    <t>Gitano(a) o Rrom</t>
  </si>
  <si>
    <t>Raizal del Archipielago de San Andrés, Providencia y Santa Catalina</t>
  </si>
  <si>
    <t>Palenquero(a) de San Basilio</t>
  </si>
  <si>
    <t>Negro(a), Mulato(a), Afrodescendiente, Afrocolombiano(a)</t>
  </si>
  <si>
    <t>Ningún grupo étnico</t>
  </si>
  <si>
    <t>No informa</t>
  </si>
  <si>
    <t>Sexo</t>
  </si>
  <si>
    <t>Total</t>
  </si>
  <si>
    <t>Hombre</t>
  </si>
  <si>
    <t>Mujer</t>
  </si>
  <si>
    <t xml:space="preserve"> Total</t>
  </si>
  <si>
    <t xml:space="preserve"> 0 a 4 años</t>
  </si>
  <si>
    <t xml:space="preserve"> 5 a 9 años</t>
  </si>
  <si>
    <t xml:space="preserve"> 10 a 14 años</t>
  </si>
  <si>
    <t xml:space="preserve"> 15 a 19 años</t>
  </si>
  <si>
    <t xml:space="preserve"> 20 a 24 años</t>
  </si>
  <si>
    <t xml:space="preserve"> 25 a 29 años</t>
  </si>
  <si>
    <t xml:space="preserve"> 30 a 34 años</t>
  </si>
  <si>
    <t xml:space="preserve"> 35 a 39 años</t>
  </si>
  <si>
    <t xml:space="preserve"> 40 a 44 años</t>
  </si>
  <si>
    <t xml:space="preserve"> 45 a 49 años</t>
  </si>
  <si>
    <t xml:space="preserve"> 50 a 54 años</t>
  </si>
  <si>
    <t xml:space="preserve"> 55 a 59 años</t>
  </si>
  <si>
    <t xml:space="preserve"> 60 a 64 años</t>
  </si>
  <si>
    <t xml:space="preserve"> 65 a 69 años</t>
  </si>
  <si>
    <t xml:space="preserve"> 70 a 74 años</t>
  </si>
  <si>
    <t xml:space="preserve"> 75 a 79 años</t>
  </si>
  <si>
    <t xml:space="preserve"> 80 a 84 años</t>
  </si>
  <si>
    <t xml:space="preserve"> 85 o más años</t>
  </si>
  <si>
    <r>
      <rPr>
        <b/>
        <sz val="8"/>
        <color theme="1"/>
        <rFont val="Segoe UI"/>
        <family val="2"/>
      </rPr>
      <t>Fuente:</t>
    </r>
    <r>
      <rPr>
        <sz val="8"/>
        <color theme="1"/>
        <rFont val="Segoe UI"/>
        <family val="2"/>
      </rPr>
      <t xml:space="preserve"> DANE - Censo Nacional de Población y Vivienda (CNPV) 2018</t>
    </r>
  </si>
  <si>
    <t>Autoreconocimiento étnico</t>
  </si>
  <si>
    <t>Hombres</t>
  </si>
  <si>
    <t>Mujeres</t>
  </si>
  <si>
    <t xml:space="preserve"> De 85 a 89 años</t>
  </si>
  <si>
    <t xml:space="preserve"> 85 a 89 años</t>
  </si>
  <si>
    <t xml:space="preserve"> De 80 a 84 años</t>
  </si>
  <si>
    <t xml:space="preserve"> De 75 a 79 años</t>
  </si>
  <si>
    <t xml:space="preserve"> De 70 a 74 años</t>
  </si>
  <si>
    <t xml:space="preserve"> De 65 a 69 años</t>
  </si>
  <si>
    <t xml:space="preserve"> De 60 a 64 años</t>
  </si>
  <si>
    <t xml:space="preserve"> De 55 a 59 años</t>
  </si>
  <si>
    <t xml:space="preserve"> De 50 a 54 años</t>
  </si>
  <si>
    <t xml:space="preserve"> De 45 a 49 años</t>
  </si>
  <si>
    <t xml:space="preserve"> De 40 a 44 años</t>
  </si>
  <si>
    <t xml:space="preserve"> De 35 a 39 años</t>
  </si>
  <si>
    <t xml:space="preserve"> De 30 a 34 años</t>
  </si>
  <si>
    <t xml:space="preserve"> De 25 a 29 años</t>
  </si>
  <si>
    <t xml:space="preserve"> De 20 a 24 años</t>
  </si>
  <si>
    <t xml:space="preserve"> De 15 a 19 años</t>
  </si>
  <si>
    <t xml:space="preserve"> De 10 a 14 años</t>
  </si>
  <si>
    <t xml:space="preserve"> De 5 a 9 años</t>
  </si>
  <si>
    <t xml:space="preserve"> De 0 a 4 años</t>
  </si>
  <si>
    <t>Total población censada con pregrado por sexo, edad y  autoreconocimiento étnico</t>
  </si>
  <si>
    <t xml:space="preserve"> 75 o más</t>
  </si>
  <si>
    <t xml:space="preserve"> De 75 o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</si>
</sst>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##\ ###\ ###\ ###\ ##0"/>
    <numFmt numFmtId="167" formatCode="0.0;0.0%"/>
    <numFmt numFmtId="168" formatCode="0.0%"/>
  </numFmts>
  <fonts count="15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  <charset val="204"/>
    </font>
    <font>
      <b/>
      <sz val="9"/>
      <name val="Segoe UI"/>
      <family val="2"/>
      <charset val="204"/>
    </font>
    <font>
      <sz val="8"/>
      <color theme="1"/>
      <name val="Segoe UI"/>
      <family val="2"/>
    </font>
    <font>
      <b/>
      <sz val="8"/>
      <color theme="1"/>
      <name val="Segoe UI"/>
      <family val="2"/>
    </font>
    <font>
      <sz val="11"/>
      <color theme="1"/>
      <name val="Calibri"/>
      <family val="2"/>
      <scheme val="minor"/>
    </font>
    <font>
      <b/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"/>
      <color theme="1"/>
      <name val="Segoe UI"/>
      <family val="2"/>
    </font>
    <font>
      <b/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0A0A4"/>
        <bgColor auto="1"/>
      </patternFill>
    </fill>
    <fill>
      <patternFill patternType="solid">
        <fgColor rgb="FFC0C0C0"/>
        <bgColor auto="1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0" borderId="0" xfId="0" applyFont="1" applyAlignment="1">
      <alignment vertical="center"/>
    </xf>
    <xf numFmtId="165" fontId="1" fillId="2" borderId="0" xfId="1" applyNumberFormat="1" applyFont="1" applyFill="1" applyBorder="1"/>
    <xf numFmtId="165" fontId="5" fillId="0" borderId="0" xfId="1" applyNumberFormat="1" applyFont="1" applyBorder="1" applyAlignment="1">
      <alignment vertical="center"/>
    </xf>
    <xf numFmtId="165" fontId="1" fillId="2" borderId="5" xfId="1" applyNumberFormat="1" applyFont="1" applyFill="1" applyBorder="1"/>
    <xf numFmtId="0" fontId="2" fillId="2" borderId="3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5" xfId="0" applyFont="1" applyFill="1" applyBorder="1" applyAlignment="1">
      <alignment horizontal="right"/>
    </xf>
    <xf numFmtId="165" fontId="2" fillId="2" borderId="3" xfId="1" applyNumberFormat="1" applyFont="1" applyFill="1" applyBorder="1"/>
    <xf numFmtId="0" fontId="0" fillId="0" borderId="5" xfId="0" applyBorder="1"/>
    <xf numFmtId="0" fontId="8" fillId="6" borderId="7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vertical="top" wrapText="1"/>
    </xf>
    <xf numFmtId="0" fontId="9" fillId="6" borderId="7" xfId="0" applyFont="1" applyFill="1" applyBorder="1" applyAlignment="1">
      <alignment vertical="top" wrapText="1"/>
    </xf>
    <xf numFmtId="0" fontId="9" fillId="0" borderId="8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3" fontId="10" fillId="2" borderId="2" xfId="3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right" vertical="top" wrapText="1"/>
    </xf>
    <xf numFmtId="0" fontId="8" fillId="0" borderId="7" xfId="0" applyFont="1" applyBorder="1" applyAlignment="1">
      <alignment horizontal="right" vertical="top" wrapText="1"/>
    </xf>
    <xf numFmtId="0" fontId="12" fillId="2" borderId="5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13" fillId="0" borderId="7" xfId="0" applyFont="1" applyBorder="1" applyAlignment="1">
      <alignment vertical="top" wrapText="1"/>
    </xf>
    <xf numFmtId="0" fontId="13" fillId="0" borderId="7" xfId="0" applyFont="1" applyBorder="1" applyAlignment="1">
      <alignment horizontal="left" vertical="top" wrapText="1"/>
    </xf>
    <xf numFmtId="166" fontId="13" fillId="0" borderId="7" xfId="0" applyNumberFormat="1" applyFont="1" applyBorder="1" applyAlignment="1">
      <alignment horizontal="right" vertical="top" wrapText="1"/>
    </xf>
    <xf numFmtId="0" fontId="5" fillId="0" borderId="0" xfId="0" applyFont="1"/>
    <xf numFmtId="0" fontId="5" fillId="2" borderId="0" xfId="0" applyFont="1" applyFill="1" applyAlignment="1">
      <alignment horizontal="right"/>
    </xf>
    <xf numFmtId="167" fontId="5" fillId="2" borderId="0" xfId="0" applyNumberFormat="1" applyFont="1" applyFill="1" applyAlignment="1">
      <alignment horizontal="right"/>
    </xf>
    <xf numFmtId="10" fontId="14" fillId="2" borderId="0" xfId="0" applyNumberFormat="1" applyFont="1" applyFill="1" applyAlignment="1">
      <alignment horizontal="right"/>
    </xf>
    <xf numFmtId="168" fontId="5" fillId="2" borderId="0" xfId="2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right"/>
    </xf>
    <xf numFmtId="167" fontId="5" fillId="2" borderId="5" xfId="0" applyNumberFormat="1" applyFont="1" applyFill="1" applyBorder="1" applyAlignment="1">
      <alignment horizontal="right"/>
    </xf>
    <xf numFmtId="10" fontId="14" fillId="2" borderId="5" xfId="0" applyNumberFormat="1" applyFont="1" applyFill="1" applyBorder="1" applyAlignment="1">
      <alignment horizontal="right"/>
    </xf>
    <xf numFmtId="168" fontId="5" fillId="2" borderId="5" xfId="2" applyNumberFormat="1" applyFont="1" applyFill="1" applyBorder="1" applyAlignment="1">
      <alignment horizontal="left"/>
    </xf>
    <xf numFmtId="0" fontId="8" fillId="7" borderId="7" xfId="0" applyFont="1" applyFill="1" applyBorder="1" applyAlignment="1">
      <alignment horizontal="left" vertical="top" wrapText="1"/>
    </xf>
    <xf numFmtId="166" fontId="9" fillId="7" borderId="7" xfId="0" applyNumberFormat="1" applyFont="1" applyFill="1" applyBorder="1" applyAlignment="1">
      <alignment horizontal="right" vertical="top" wrapText="1"/>
    </xf>
    <xf numFmtId="0" fontId="9" fillId="0" borderId="9" xfId="0" applyFont="1" applyBorder="1" applyAlignment="1">
      <alignment horizontal="left" vertical="top" wrapText="1"/>
    </xf>
    <xf numFmtId="0" fontId="5" fillId="0" borderId="5" xfId="0" applyFont="1" applyBorder="1"/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3" fontId="10" fillId="2" borderId="2" xfId="3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3" xr:uid="{00000000-0005-0000-0000-000001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655543</xdr:rowOff>
    </xdr:from>
    <xdr:to>
      <xdr:col>11</xdr:col>
      <xdr:colOff>317501</xdr:colOff>
      <xdr:row>0</xdr:row>
      <xdr:rowOff>707698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8C083C03-5D48-486E-A663-0F88742DC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55543"/>
          <a:ext cx="7541585" cy="52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82550</xdr:rowOff>
    </xdr:from>
    <xdr:to>
      <xdr:col>1</xdr:col>
      <xdr:colOff>718289</xdr:colOff>
      <xdr:row>0</xdr:row>
      <xdr:rowOff>539790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C19A28-68BA-4C67-9B03-D16E94DA2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82550"/>
          <a:ext cx="1632689" cy="457240"/>
        </a:xfrm>
        <a:prstGeom prst="rect">
          <a:avLst/>
        </a:prstGeom>
      </xdr:spPr>
    </xdr:pic>
    <xdr:clientData/>
  </xdr:twoCellAnchor>
  <xdr:twoCellAnchor>
    <xdr:from>
      <xdr:col>8</xdr:col>
      <xdr:colOff>400050</xdr:colOff>
      <xdr:row>0</xdr:row>
      <xdr:rowOff>146050</xdr:rowOff>
    </xdr:from>
    <xdr:to>
      <xdr:col>12</xdr:col>
      <xdr:colOff>69850</xdr:colOff>
      <xdr:row>0</xdr:row>
      <xdr:rowOff>593725</xdr:rowOff>
    </xdr:to>
    <xdr:pic>
      <xdr:nvPicPr>
        <xdr:cNvPr id="4" name="Imagen 17">
          <a:extLst>
            <a:ext uri="{FF2B5EF4-FFF2-40B4-BE49-F238E27FC236}">
              <a16:creationId xmlns:a16="http://schemas.microsoft.com/office/drawing/2014/main" id="{9F1595D9-6625-45D7-834A-9683A70F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2300" y="146050"/>
          <a:ext cx="18796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622523</xdr:rowOff>
    </xdr:from>
    <xdr:to>
      <xdr:col>31</xdr:col>
      <xdr:colOff>57151</xdr:colOff>
      <xdr:row>0</xdr:row>
      <xdr:rowOff>668242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4EADF356-6FB7-4A05-84F5-C9C3BA44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22523"/>
          <a:ext cx="7385051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44450</xdr:colOff>
      <xdr:row>0</xdr:row>
      <xdr:rowOff>107950</xdr:rowOff>
    </xdr:from>
    <xdr:to>
      <xdr:col>10</xdr:col>
      <xdr:colOff>222989</xdr:colOff>
      <xdr:row>0</xdr:row>
      <xdr:rowOff>565190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4E9D530-DB42-4832-B319-3FDBDEEF5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50" y="107950"/>
          <a:ext cx="1632689" cy="457240"/>
        </a:xfrm>
        <a:prstGeom prst="rect">
          <a:avLst/>
        </a:prstGeom>
      </xdr:spPr>
    </xdr:pic>
    <xdr:clientData/>
  </xdr:twoCellAnchor>
  <xdr:twoCellAnchor>
    <xdr:from>
      <xdr:col>24</xdr:col>
      <xdr:colOff>146050</xdr:colOff>
      <xdr:row>0</xdr:row>
      <xdr:rowOff>158750</xdr:rowOff>
    </xdr:from>
    <xdr:to>
      <xdr:col>30</xdr:col>
      <xdr:colOff>340832</xdr:colOff>
      <xdr:row>0</xdr:row>
      <xdr:rowOff>606425</xdr:rowOff>
    </xdr:to>
    <xdr:pic>
      <xdr:nvPicPr>
        <xdr:cNvPr id="6" name="Imagen 17">
          <a:extLst>
            <a:ext uri="{FF2B5EF4-FFF2-40B4-BE49-F238E27FC236}">
              <a16:creationId xmlns:a16="http://schemas.microsoft.com/office/drawing/2014/main" id="{67872A5A-7CDA-4774-81AD-891151DE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3850" y="158750"/>
          <a:ext cx="187753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655543</xdr:rowOff>
    </xdr:from>
    <xdr:to>
      <xdr:col>12</xdr:col>
      <xdr:colOff>29535</xdr:colOff>
      <xdr:row>0</xdr:row>
      <xdr:rowOff>707698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EF9CBF7-A38B-4ACC-9CFC-EBA8C1B9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55543"/>
          <a:ext cx="7538779" cy="52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82550</xdr:rowOff>
    </xdr:from>
    <xdr:to>
      <xdr:col>1</xdr:col>
      <xdr:colOff>718289</xdr:colOff>
      <xdr:row>0</xdr:row>
      <xdr:rowOff>539790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74EB8FE-5114-402B-934B-4D1BD9F6F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82550"/>
          <a:ext cx="1633870" cy="457240"/>
        </a:xfrm>
        <a:prstGeom prst="rect">
          <a:avLst/>
        </a:prstGeom>
      </xdr:spPr>
    </xdr:pic>
    <xdr:clientData/>
  </xdr:twoCellAnchor>
  <xdr:twoCellAnchor>
    <xdr:from>
      <xdr:col>8</xdr:col>
      <xdr:colOff>400050</xdr:colOff>
      <xdr:row>0</xdr:row>
      <xdr:rowOff>146050</xdr:rowOff>
    </xdr:from>
    <xdr:to>
      <xdr:col>12</xdr:col>
      <xdr:colOff>69850</xdr:colOff>
      <xdr:row>0</xdr:row>
      <xdr:rowOff>593725</xdr:rowOff>
    </xdr:to>
    <xdr:pic>
      <xdr:nvPicPr>
        <xdr:cNvPr id="2" name="Imagen 17">
          <a:extLst>
            <a:ext uri="{FF2B5EF4-FFF2-40B4-BE49-F238E27FC236}">
              <a16:creationId xmlns:a16="http://schemas.microsoft.com/office/drawing/2014/main" id="{1F80868F-B126-404E-B3A5-F1BAEE87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46050"/>
          <a:ext cx="17399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</xdr:colOff>
      <xdr:row>0</xdr:row>
      <xdr:rowOff>650891</xdr:rowOff>
    </xdr:from>
    <xdr:to>
      <xdr:col>30</xdr:col>
      <xdr:colOff>244475</xdr:colOff>
      <xdr:row>0</xdr:row>
      <xdr:rowOff>699991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A88C38DD-C92A-48AF-8357-E53D18B80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6350" y="650891"/>
          <a:ext cx="7931150" cy="4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120650</xdr:rowOff>
    </xdr:from>
    <xdr:to>
      <xdr:col>9</xdr:col>
      <xdr:colOff>340464</xdr:colOff>
      <xdr:row>0</xdr:row>
      <xdr:rowOff>577890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7BAAC3A-2805-4246-9409-4F5D03A5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0650"/>
          <a:ext cx="1632689" cy="457240"/>
        </a:xfrm>
        <a:prstGeom prst="rect">
          <a:avLst/>
        </a:prstGeom>
      </xdr:spPr>
    </xdr:pic>
    <xdr:clientData/>
  </xdr:twoCellAnchor>
  <xdr:twoCellAnchor>
    <xdr:from>
      <xdr:col>24</xdr:col>
      <xdr:colOff>336550</xdr:colOff>
      <xdr:row>0</xdr:row>
      <xdr:rowOff>152400</xdr:rowOff>
    </xdr:from>
    <xdr:to>
      <xdr:col>30</xdr:col>
      <xdr:colOff>309082</xdr:colOff>
      <xdr:row>0</xdr:row>
      <xdr:rowOff>600075</xdr:rowOff>
    </xdr:to>
    <xdr:pic>
      <xdr:nvPicPr>
        <xdr:cNvPr id="6" name="Imagen 17">
          <a:extLst>
            <a:ext uri="{FF2B5EF4-FFF2-40B4-BE49-F238E27FC236}">
              <a16:creationId xmlns:a16="http://schemas.microsoft.com/office/drawing/2014/main" id="{CE5C2975-6E0F-42EB-99B0-7C8A4BA1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152400"/>
          <a:ext cx="187753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zoomScale="86" zoomScaleNormal="86" workbookViewId="0">
      <selection activeCell="A4" sqref="A4:L4"/>
    </sheetView>
  </sheetViews>
  <sheetFormatPr defaultColWidth="11.42578125" defaultRowHeight="14.25"/>
  <cols>
    <col min="1" max="1" width="13.5703125" style="5" customWidth="1"/>
    <col min="2" max="2" width="11.7109375" style="5" bestFit="1" customWidth="1"/>
    <col min="3" max="3" width="9.28515625" style="5" bestFit="1" customWidth="1"/>
    <col min="4" max="4" width="10.85546875" style="5" bestFit="1" customWidth="1"/>
    <col min="5" max="5" width="8.5703125" style="5" customWidth="1"/>
    <col min="6" max="7" width="7.140625" style="5" bestFit="1" customWidth="1"/>
    <col min="8" max="9" width="8.28515625" style="1" bestFit="1" customWidth="1"/>
    <col min="10" max="10" width="10.140625" style="2" bestFit="1" customWidth="1"/>
    <col min="11" max="11" width="7.85546875" style="2" bestFit="1" customWidth="1"/>
    <col min="12" max="13" width="7.140625" style="1" bestFit="1" customWidth="1"/>
    <col min="14" max="16" width="10.85546875" style="1" bestFit="1" customWidth="1"/>
    <col min="17" max="19" width="11.85546875" style="1" bestFit="1" customWidth="1"/>
    <col min="20" max="22" width="9.28515625" style="1" bestFit="1" customWidth="1"/>
    <col min="23" max="16384" width="11.42578125" style="1"/>
  </cols>
  <sheetData>
    <row r="1" spans="1:22" ht="57" customHeight="1"/>
    <row r="2" spans="1:22" ht="15.9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2" ht="15.9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2" ht="25.5" customHeight="1">
      <c r="A4" s="47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22" ht="9" customHeight="1">
      <c r="A5" s="3"/>
      <c r="B5" s="3"/>
      <c r="C5" s="3"/>
      <c r="D5" s="3"/>
      <c r="E5" s="3"/>
      <c r="F5" s="3"/>
      <c r="G5" s="3"/>
    </row>
    <row r="6" spans="1:22" ht="16.5" customHeight="1">
      <c r="A6" s="49">
        <v>2018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22" s="4" customFormat="1" ht="47.45" customHeight="1">
      <c r="A7" s="50" t="s">
        <v>2</v>
      </c>
      <c r="B7" s="45" t="s">
        <v>3</v>
      </c>
      <c r="C7" s="45"/>
      <c r="D7" s="45"/>
      <c r="E7" s="45" t="s">
        <v>4</v>
      </c>
      <c r="F7" s="45"/>
      <c r="G7" s="45"/>
      <c r="H7" s="45" t="s">
        <v>5</v>
      </c>
      <c r="I7" s="45"/>
      <c r="J7" s="45"/>
      <c r="K7" s="45" t="s">
        <v>6</v>
      </c>
      <c r="L7" s="45"/>
      <c r="M7" s="45"/>
      <c r="N7" s="45" t="s">
        <v>7</v>
      </c>
      <c r="O7" s="45"/>
      <c r="P7" s="45"/>
      <c r="Q7" s="45" t="s">
        <v>8</v>
      </c>
      <c r="R7" s="45"/>
      <c r="S7" s="45"/>
      <c r="T7" s="45" t="s">
        <v>9</v>
      </c>
      <c r="U7" s="45"/>
      <c r="V7" s="45"/>
    </row>
    <row r="8" spans="1:22" s="4" customFormat="1" ht="22.5" customHeight="1">
      <c r="A8" s="44"/>
      <c r="B8" s="45" t="s">
        <v>10</v>
      </c>
      <c r="C8" s="45"/>
      <c r="D8" s="44" t="s">
        <v>11</v>
      </c>
      <c r="E8" s="45" t="s">
        <v>10</v>
      </c>
      <c r="F8" s="45"/>
      <c r="G8" s="44" t="s">
        <v>11</v>
      </c>
      <c r="H8" s="45" t="s">
        <v>10</v>
      </c>
      <c r="I8" s="45"/>
      <c r="J8" s="44" t="s">
        <v>11</v>
      </c>
      <c r="K8" s="45" t="s">
        <v>10</v>
      </c>
      <c r="L8" s="45"/>
      <c r="M8" s="44" t="s">
        <v>11</v>
      </c>
      <c r="N8" s="45" t="s">
        <v>10</v>
      </c>
      <c r="O8" s="45"/>
      <c r="P8" s="44" t="s">
        <v>11</v>
      </c>
      <c r="Q8" s="45" t="s">
        <v>10</v>
      </c>
      <c r="R8" s="45"/>
      <c r="S8" s="44" t="s">
        <v>11</v>
      </c>
      <c r="T8" s="45" t="s">
        <v>10</v>
      </c>
      <c r="U8" s="45"/>
      <c r="V8" s="44" t="s">
        <v>11</v>
      </c>
    </row>
    <row r="9" spans="1:22" s="4" customFormat="1" ht="28.5">
      <c r="A9" s="44"/>
      <c r="B9" s="4" t="s">
        <v>12</v>
      </c>
      <c r="C9" s="4" t="s">
        <v>13</v>
      </c>
      <c r="D9" s="44"/>
      <c r="E9" s="4" t="s">
        <v>12</v>
      </c>
      <c r="F9" s="4" t="s">
        <v>13</v>
      </c>
      <c r="G9" s="44"/>
      <c r="H9" s="4" t="s">
        <v>12</v>
      </c>
      <c r="I9" s="4" t="s">
        <v>13</v>
      </c>
      <c r="J9" s="44"/>
      <c r="K9" s="4" t="s">
        <v>12</v>
      </c>
      <c r="L9" s="4" t="s">
        <v>13</v>
      </c>
      <c r="M9" s="44"/>
      <c r="N9" s="4" t="s">
        <v>12</v>
      </c>
      <c r="O9" s="4" t="s">
        <v>13</v>
      </c>
      <c r="P9" s="44"/>
      <c r="Q9" s="4" t="s">
        <v>12</v>
      </c>
      <c r="R9" s="4" t="s">
        <v>13</v>
      </c>
      <c r="S9" s="44"/>
      <c r="T9" s="4" t="s">
        <v>12</v>
      </c>
      <c r="U9" s="4" t="s">
        <v>13</v>
      </c>
      <c r="V9" s="44"/>
    </row>
    <row r="10" spans="1:22">
      <c r="A10" s="10" t="s">
        <v>14</v>
      </c>
      <c r="B10" s="13">
        <v>951215</v>
      </c>
      <c r="C10" s="13">
        <v>954402</v>
      </c>
      <c r="D10" s="13">
        <v>1905617</v>
      </c>
      <c r="E10" s="13">
        <v>1365</v>
      </c>
      <c r="F10" s="13">
        <v>1284</v>
      </c>
      <c r="G10" s="13">
        <v>2649</v>
      </c>
      <c r="H10" s="13">
        <v>12609</v>
      </c>
      <c r="I10" s="13">
        <v>12906</v>
      </c>
      <c r="J10" s="13">
        <v>25515</v>
      </c>
      <c r="K10" s="13">
        <v>3347</v>
      </c>
      <c r="L10" s="13">
        <v>3290</v>
      </c>
      <c r="M10" s="13">
        <v>6637</v>
      </c>
      <c r="N10" s="13">
        <v>1438179</v>
      </c>
      <c r="O10" s="13">
        <v>1511893</v>
      </c>
      <c r="P10" s="13">
        <v>2950072</v>
      </c>
      <c r="Q10" s="13">
        <v>18833585</v>
      </c>
      <c r="R10" s="13">
        <v>19844756</v>
      </c>
      <c r="S10" s="13">
        <v>38678341</v>
      </c>
      <c r="T10" s="13">
        <v>330193</v>
      </c>
      <c r="U10" s="13">
        <v>265393</v>
      </c>
      <c r="V10" s="13">
        <v>595586</v>
      </c>
    </row>
    <row r="11" spans="1:22">
      <c r="A11" s="11" t="s">
        <v>15</v>
      </c>
      <c r="B11" s="7">
        <v>105040</v>
      </c>
      <c r="C11" s="7">
        <v>101080</v>
      </c>
      <c r="D11" s="7">
        <v>206120</v>
      </c>
      <c r="E11" s="7">
        <v>89</v>
      </c>
      <c r="F11" s="7">
        <v>86</v>
      </c>
      <c r="G11" s="7">
        <v>175</v>
      </c>
      <c r="H11" s="7">
        <v>923</v>
      </c>
      <c r="I11" s="7">
        <v>853</v>
      </c>
      <c r="J11" s="7">
        <v>1776</v>
      </c>
      <c r="K11" s="7">
        <v>193</v>
      </c>
      <c r="L11" s="7">
        <v>180</v>
      </c>
      <c r="M11" s="7">
        <v>373</v>
      </c>
      <c r="N11" s="7">
        <v>118394</v>
      </c>
      <c r="O11" s="7">
        <v>113627</v>
      </c>
      <c r="P11" s="7">
        <v>232021</v>
      </c>
      <c r="Q11" s="7">
        <v>1312659</v>
      </c>
      <c r="R11" s="7">
        <v>1248617</v>
      </c>
      <c r="S11" s="7">
        <v>2561276</v>
      </c>
      <c r="T11" s="7">
        <v>18307</v>
      </c>
      <c r="U11" s="7">
        <v>17733</v>
      </c>
      <c r="V11" s="7">
        <v>36040</v>
      </c>
    </row>
    <row r="12" spans="1:22">
      <c r="A12" s="11" t="s">
        <v>16</v>
      </c>
      <c r="B12" s="7">
        <v>113713</v>
      </c>
      <c r="C12" s="7">
        <v>109123</v>
      </c>
      <c r="D12" s="7">
        <v>222836</v>
      </c>
      <c r="E12" s="7">
        <v>95</v>
      </c>
      <c r="F12" s="7">
        <v>111</v>
      </c>
      <c r="G12" s="7">
        <v>206</v>
      </c>
      <c r="H12" s="7">
        <v>976</v>
      </c>
      <c r="I12" s="7">
        <v>890</v>
      </c>
      <c r="J12" s="7">
        <v>1866</v>
      </c>
      <c r="K12" s="7">
        <v>237</v>
      </c>
      <c r="L12" s="7">
        <v>211</v>
      </c>
      <c r="M12" s="7">
        <v>448</v>
      </c>
      <c r="N12" s="7">
        <v>136707</v>
      </c>
      <c r="O12" s="7">
        <v>130935</v>
      </c>
      <c r="P12" s="7">
        <v>267642</v>
      </c>
      <c r="Q12" s="7">
        <v>1437890</v>
      </c>
      <c r="R12" s="7">
        <v>1373132</v>
      </c>
      <c r="S12" s="7">
        <v>2811022</v>
      </c>
      <c r="T12" s="7">
        <v>15956</v>
      </c>
      <c r="U12" s="7">
        <v>15264</v>
      </c>
      <c r="V12" s="7">
        <v>31220</v>
      </c>
    </row>
    <row r="13" spans="1:22">
      <c r="A13" s="11" t="s">
        <v>17</v>
      </c>
      <c r="B13" s="7">
        <v>109389</v>
      </c>
      <c r="C13" s="7">
        <v>106088</v>
      </c>
      <c r="D13" s="7">
        <v>215477</v>
      </c>
      <c r="E13" s="7">
        <v>119</v>
      </c>
      <c r="F13" s="7">
        <v>102</v>
      </c>
      <c r="G13" s="7">
        <v>221</v>
      </c>
      <c r="H13" s="7">
        <v>1021</v>
      </c>
      <c r="I13" s="7">
        <v>994</v>
      </c>
      <c r="J13" s="7">
        <v>2015</v>
      </c>
      <c r="K13" s="7">
        <v>234</v>
      </c>
      <c r="L13" s="7">
        <v>231</v>
      </c>
      <c r="M13" s="7">
        <v>465</v>
      </c>
      <c r="N13" s="7">
        <v>150938</v>
      </c>
      <c r="O13" s="7">
        <v>143769</v>
      </c>
      <c r="P13" s="7">
        <v>294707</v>
      </c>
      <c r="Q13" s="7">
        <v>1568984</v>
      </c>
      <c r="R13" s="7">
        <v>1494478</v>
      </c>
      <c r="S13" s="7">
        <v>3063462</v>
      </c>
      <c r="T13" s="7">
        <v>17533</v>
      </c>
      <c r="U13" s="7">
        <v>16704</v>
      </c>
      <c r="V13" s="7">
        <v>34237</v>
      </c>
    </row>
    <row r="14" spans="1:22">
      <c r="A14" s="11" t="s">
        <v>18</v>
      </c>
      <c r="B14" s="7">
        <v>106895</v>
      </c>
      <c r="C14" s="7">
        <v>104614</v>
      </c>
      <c r="D14" s="7">
        <v>211509</v>
      </c>
      <c r="E14" s="7">
        <v>122</v>
      </c>
      <c r="F14" s="7">
        <v>82</v>
      </c>
      <c r="G14" s="7">
        <v>204</v>
      </c>
      <c r="H14" s="7">
        <v>1117</v>
      </c>
      <c r="I14" s="7">
        <v>1029</v>
      </c>
      <c r="J14" s="7">
        <v>2146</v>
      </c>
      <c r="K14" s="7">
        <v>251</v>
      </c>
      <c r="L14" s="7">
        <v>267</v>
      </c>
      <c r="M14" s="7">
        <v>518</v>
      </c>
      <c r="N14" s="7">
        <v>149092</v>
      </c>
      <c r="O14" s="7">
        <v>144396</v>
      </c>
      <c r="P14" s="7">
        <v>293488</v>
      </c>
      <c r="Q14" s="7">
        <v>1661591</v>
      </c>
      <c r="R14" s="7">
        <v>1610241</v>
      </c>
      <c r="S14" s="7">
        <v>3271832</v>
      </c>
      <c r="T14" s="7">
        <v>51462</v>
      </c>
      <c r="U14" s="7">
        <v>21096</v>
      </c>
      <c r="V14" s="7">
        <v>72558</v>
      </c>
    </row>
    <row r="15" spans="1:22">
      <c r="A15" s="11" t="s">
        <v>19</v>
      </c>
      <c r="B15" s="8">
        <v>91547</v>
      </c>
      <c r="C15" s="8">
        <v>90099</v>
      </c>
      <c r="D15" s="7">
        <v>181646</v>
      </c>
      <c r="E15" s="7">
        <v>131</v>
      </c>
      <c r="F15" s="7">
        <v>115</v>
      </c>
      <c r="G15" s="7">
        <v>246</v>
      </c>
      <c r="H15" s="7">
        <v>1150</v>
      </c>
      <c r="I15" s="7">
        <v>1117</v>
      </c>
      <c r="J15" s="7">
        <v>2267</v>
      </c>
      <c r="K15" s="7">
        <v>344</v>
      </c>
      <c r="L15" s="7">
        <v>258</v>
      </c>
      <c r="M15" s="7">
        <v>602</v>
      </c>
      <c r="N15" s="7">
        <v>131328</v>
      </c>
      <c r="O15" s="7">
        <v>134945</v>
      </c>
      <c r="P15" s="7">
        <v>266273</v>
      </c>
      <c r="Q15" s="7">
        <v>1706743</v>
      </c>
      <c r="R15" s="7">
        <v>1702941</v>
      </c>
      <c r="S15" s="7">
        <v>3409684</v>
      </c>
      <c r="T15" s="7">
        <v>52310</v>
      </c>
      <c r="U15" s="7">
        <v>27260</v>
      </c>
      <c r="V15" s="7">
        <v>79570</v>
      </c>
    </row>
    <row r="16" spans="1:22">
      <c r="A16" s="11" t="s">
        <v>20</v>
      </c>
      <c r="B16" s="7">
        <v>73824</v>
      </c>
      <c r="C16" s="7">
        <v>74531</v>
      </c>
      <c r="D16" s="7">
        <v>148355</v>
      </c>
      <c r="E16" s="7">
        <v>99</v>
      </c>
      <c r="F16" s="7">
        <v>123</v>
      </c>
      <c r="G16" s="7">
        <v>222</v>
      </c>
      <c r="H16" s="7">
        <v>1230</v>
      </c>
      <c r="I16" s="7">
        <v>1227</v>
      </c>
      <c r="J16" s="7">
        <v>2457</v>
      </c>
      <c r="K16" s="7">
        <v>303</v>
      </c>
      <c r="L16" s="7">
        <v>272</v>
      </c>
      <c r="M16" s="7">
        <v>575</v>
      </c>
      <c r="N16" s="7">
        <v>118394</v>
      </c>
      <c r="O16" s="7">
        <v>125901</v>
      </c>
      <c r="P16" s="7">
        <v>244295</v>
      </c>
      <c r="Q16" s="7">
        <v>1610627</v>
      </c>
      <c r="R16" s="7">
        <v>1629397</v>
      </c>
      <c r="S16" s="7">
        <v>3240024</v>
      </c>
      <c r="T16" s="7">
        <v>30681</v>
      </c>
      <c r="U16" s="7">
        <v>25565</v>
      </c>
      <c r="V16" s="7">
        <v>56246</v>
      </c>
    </row>
    <row r="17" spans="1:22">
      <c r="A17" s="11" t="s">
        <v>21</v>
      </c>
      <c r="B17" s="7">
        <v>62845</v>
      </c>
      <c r="C17" s="7">
        <v>65795</v>
      </c>
      <c r="D17" s="7">
        <v>128640</v>
      </c>
      <c r="E17" s="7">
        <v>127</v>
      </c>
      <c r="F17" s="7">
        <v>95</v>
      </c>
      <c r="G17" s="7">
        <v>222</v>
      </c>
      <c r="H17" s="7">
        <v>1073</v>
      </c>
      <c r="I17" s="7">
        <v>1034</v>
      </c>
      <c r="J17" s="7">
        <v>2107</v>
      </c>
      <c r="K17" s="7">
        <v>291</v>
      </c>
      <c r="L17" s="7">
        <v>252</v>
      </c>
      <c r="M17" s="7">
        <v>543</v>
      </c>
      <c r="N17" s="7">
        <v>106229</v>
      </c>
      <c r="O17" s="7">
        <v>115578</v>
      </c>
      <c r="P17" s="7">
        <v>221807</v>
      </c>
      <c r="Q17" s="7">
        <v>1452428</v>
      </c>
      <c r="R17" s="7">
        <v>1496489</v>
      </c>
      <c r="S17" s="7">
        <v>2948917</v>
      </c>
      <c r="T17" s="7">
        <v>26790</v>
      </c>
      <c r="U17" s="7">
        <v>21503</v>
      </c>
      <c r="V17" s="7">
        <v>48293</v>
      </c>
    </row>
    <row r="18" spans="1:22">
      <c r="A18" s="11" t="s">
        <v>22</v>
      </c>
      <c r="B18" s="7">
        <v>55723</v>
      </c>
      <c r="C18" s="7">
        <v>59566</v>
      </c>
      <c r="D18" s="7">
        <v>115289</v>
      </c>
      <c r="E18" s="7">
        <v>103</v>
      </c>
      <c r="F18" s="7">
        <v>97</v>
      </c>
      <c r="G18" s="7">
        <v>200</v>
      </c>
      <c r="H18" s="7">
        <v>949</v>
      </c>
      <c r="I18" s="7">
        <v>935</v>
      </c>
      <c r="J18" s="7">
        <v>1884</v>
      </c>
      <c r="K18" s="7">
        <v>307</v>
      </c>
      <c r="L18" s="7">
        <v>260</v>
      </c>
      <c r="M18" s="7">
        <v>567</v>
      </c>
      <c r="N18" s="7">
        <v>96932</v>
      </c>
      <c r="O18" s="7">
        <v>108638</v>
      </c>
      <c r="P18" s="7">
        <v>205570</v>
      </c>
      <c r="Q18" s="7">
        <v>1382651</v>
      </c>
      <c r="R18" s="7">
        <v>1466536</v>
      </c>
      <c r="S18" s="7">
        <v>2849187</v>
      </c>
      <c r="T18" s="7">
        <v>23752</v>
      </c>
      <c r="U18" s="7">
        <v>20195</v>
      </c>
      <c r="V18" s="7">
        <v>43947</v>
      </c>
    </row>
    <row r="19" spans="1:22">
      <c r="A19" s="11" t="s">
        <v>23</v>
      </c>
      <c r="B19" s="7">
        <v>47961</v>
      </c>
      <c r="C19" s="7">
        <v>50763</v>
      </c>
      <c r="D19" s="7">
        <v>98724</v>
      </c>
      <c r="E19" s="7">
        <v>100</v>
      </c>
      <c r="F19" s="7">
        <v>77</v>
      </c>
      <c r="G19" s="7">
        <v>177</v>
      </c>
      <c r="H19" s="7">
        <v>766</v>
      </c>
      <c r="I19" s="7">
        <v>850</v>
      </c>
      <c r="J19" s="7">
        <v>1616</v>
      </c>
      <c r="K19" s="7">
        <v>224</v>
      </c>
      <c r="L19" s="7">
        <v>235</v>
      </c>
      <c r="M19" s="7">
        <v>459</v>
      </c>
      <c r="N19" s="7">
        <v>81664</v>
      </c>
      <c r="O19" s="7">
        <v>93847</v>
      </c>
      <c r="P19" s="7">
        <v>175511</v>
      </c>
      <c r="Q19" s="7">
        <v>1158713</v>
      </c>
      <c r="R19" s="7">
        <v>1273034</v>
      </c>
      <c r="S19" s="7">
        <v>2431747</v>
      </c>
      <c r="T19" s="7">
        <v>18900</v>
      </c>
      <c r="U19" s="7">
        <v>17530</v>
      </c>
      <c r="V19" s="7">
        <v>36430</v>
      </c>
    </row>
    <row r="20" spans="1:22">
      <c r="A20" s="11" t="s">
        <v>24</v>
      </c>
      <c r="B20" s="7">
        <v>41819</v>
      </c>
      <c r="C20" s="7">
        <v>44077</v>
      </c>
      <c r="D20" s="7">
        <v>85896</v>
      </c>
      <c r="E20" s="7">
        <v>89</v>
      </c>
      <c r="F20" s="7">
        <v>67</v>
      </c>
      <c r="G20" s="7">
        <v>156</v>
      </c>
      <c r="H20" s="7">
        <v>707</v>
      </c>
      <c r="I20" s="7">
        <v>845</v>
      </c>
      <c r="J20" s="7">
        <v>1552</v>
      </c>
      <c r="K20" s="7">
        <v>202</v>
      </c>
      <c r="L20" s="7">
        <v>224</v>
      </c>
      <c r="M20" s="7">
        <v>426</v>
      </c>
      <c r="N20" s="7">
        <v>76296</v>
      </c>
      <c r="O20" s="7">
        <v>87846</v>
      </c>
      <c r="P20" s="7">
        <v>164142</v>
      </c>
      <c r="Q20" s="7">
        <v>1108901</v>
      </c>
      <c r="R20" s="7">
        <v>1249594</v>
      </c>
      <c r="S20" s="7">
        <v>2358495</v>
      </c>
      <c r="T20" s="7">
        <v>17815</v>
      </c>
      <c r="U20" s="7">
        <v>17619</v>
      </c>
      <c r="V20" s="7">
        <v>35434</v>
      </c>
    </row>
    <row r="21" spans="1:22">
      <c r="A21" s="11" t="s">
        <v>25</v>
      </c>
      <c r="B21" s="7">
        <v>36098</v>
      </c>
      <c r="C21" s="7">
        <v>37351</v>
      </c>
      <c r="D21" s="7">
        <v>73449</v>
      </c>
      <c r="E21" s="7">
        <v>81</v>
      </c>
      <c r="F21" s="7">
        <v>91</v>
      </c>
      <c r="G21" s="7">
        <v>172</v>
      </c>
      <c r="H21" s="7">
        <v>702</v>
      </c>
      <c r="I21" s="7">
        <v>789</v>
      </c>
      <c r="J21" s="7">
        <v>1491</v>
      </c>
      <c r="K21" s="7">
        <v>182</v>
      </c>
      <c r="L21" s="7">
        <v>190</v>
      </c>
      <c r="M21" s="7">
        <v>372</v>
      </c>
      <c r="N21" s="7">
        <v>70767</v>
      </c>
      <c r="O21" s="7">
        <v>80204</v>
      </c>
      <c r="P21" s="7">
        <v>150971</v>
      </c>
      <c r="Q21" s="7">
        <v>1089398</v>
      </c>
      <c r="R21" s="7">
        <v>1246062</v>
      </c>
      <c r="S21" s="7">
        <v>2335460</v>
      </c>
      <c r="T21" s="7">
        <v>16680</v>
      </c>
      <c r="U21" s="7">
        <v>17783</v>
      </c>
      <c r="V21" s="7">
        <v>34463</v>
      </c>
    </row>
    <row r="22" spans="1:22">
      <c r="A22" s="11" t="s">
        <v>26</v>
      </c>
      <c r="B22" s="7">
        <v>30465</v>
      </c>
      <c r="C22" s="7">
        <v>31476</v>
      </c>
      <c r="D22" s="7">
        <v>61941</v>
      </c>
      <c r="E22" s="7">
        <v>71</v>
      </c>
      <c r="F22" s="7">
        <v>74</v>
      </c>
      <c r="G22" s="7">
        <v>145</v>
      </c>
      <c r="H22" s="7">
        <v>620</v>
      </c>
      <c r="I22" s="7">
        <v>727</v>
      </c>
      <c r="J22" s="7">
        <v>1347</v>
      </c>
      <c r="K22" s="7">
        <v>147</v>
      </c>
      <c r="L22" s="7">
        <v>178</v>
      </c>
      <c r="M22" s="7">
        <v>325</v>
      </c>
      <c r="N22" s="7">
        <v>60314</v>
      </c>
      <c r="O22" s="7">
        <v>68629</v>
      </c>
      <c r="P22" s="7">
        <v>128943</v>
      </c>
      <c r="Q22" s="7">
        <v>950747</v>
      </c>
      <c r="R22" s="7">
        <v>1106971</v>
      </c>
      <c r="S22" s="7">
        <v>2057718</v>
      </c>
      <c r="T22" s="7">
        <v>14878</v>
      </c>
      <c r="U22" s="7">
        <v>15502</v>
      </c>
      <c r="V22" s="7">
        <v>30380</v>
      </c>
    </row>
    <row r="23" spans="1:22">
      <c r="A23" s="11" t="s">
        <v>27</v>
      </c>
      <c r="B23" s="7">
        <v>22798</v>
      </c>
      <c r="C23" s="7">
        <v>22626</v>
      </c>
      <c r="D23" s="7">
        <v>45424</v>
      </c>
      <c r="E23" s="7">
        <v>46</v>
      </c>
      <c r="F23" s="7">
        <v>50</v>
      </c>
      <c r="G23" s="7">
        <v>96</v>
      </c>
      <c r="H23" s="7">
        <v>456</v>
      </c>
      <c r="I23" s="7">
        <v>529</v>
      </c>
      <c r="J23" s="7">
        <v>985</v>
      </c>
      <c r="K23" s="7">
        <v>128</v>
      </c>
      <c r="L23" s="7">
        <v>160</v>
      </c>
      <c r="M23" s="7">
        <v>288</v>
      </c>
      <c r="N23" s="7">
        <v>46459</v>
      </c>
      <c r="O23" s="7">
        <v>52265</v>
      </c>
      <c r="P23" s="7">
        <v>98724</v>
      </c>
      <c r="Q23" s="7">
        <v>761018</v>
      </c>
      <c r="R23" s="7">
        <v>898079</v>
      </c>
      <c r="S23" s="7">
        <v>1659097</v>
      </c>
      <c r="T23" s="7">
        <v>9229</v>
      </c>
      <c r="U23" s="7">
        <v>10807</v>
      </c>
      <c r="V23" s="7">
        <v>20036</v>
      </c>
    </row>
    <row r="24" spans="1:22">
      <c r="A24" s="11" t="s">
        <v>28</v>
      </c>
      <c r="B24" s="7">
        <v>18586</v>
      </c>
      <c r="C24" s="7">
        <v>19138</v>
      </c>
      <c r="D24" s="7">
        <v>37724</v>
      </c>
      <c r="E24" s="7">
        <v>41</v>
      </c>
      <c r="F24" s="7">
        <v>40</v>
      </c>
      <c r="G24" s="7">
        <v>81</v>
      </c>
      <c r="H24" s="7">
        <v>335</v>
      </c>
      <c r="I24" s="7">
        <v>373</v>
      </c>
      <c r="J24" s="7">
        <v>708</v>
      </c>
      <c r="K24" s="7">
        <v>111</v>
      </c>
      <c r="L24" s="7">
        <v>109</v>
      </c>
      <c r="M24" s="7">
        <v>220</v>
      </c>
      <c r="N24" s="7">
        <v>34316</v>
      </c>
      <c r="O24" s="7">
        <v>38043</v>
      </c>
      <c r="P24" s="7">
        <v>72359</v>
      </c>
      <c r="Q24" s="7">
        <v>580624</v>
      </c>
      <c r="R24" s="7">
        <v>685483</v>
      </c>
      <c r="S24" s="7">
        <v>1266107</v>
      </c>
      <c r="T24" s="7">
        <v>5759</v>
      </c>
      <c r="U24" s="7">
        <v>7134</v>
      </c>
      <c r="V24" s="7">
        <v>12893</v>
      </c>
    </row>
    <row r="25" spans="1:22">
      <c r="A25" s="11" t="s">
        <v>29</v>
      </c>
      <c r="B25" s="7">
        <v>13938</v>
      </c>
      <c r="C25" s="7">
        <v>14240</v>
      </c>
      <c r="D25" s="7">
        <v>28178</v>
      </c>
      <c r="E25" s="7">
        <v>22</v>
      </c>
      <c r="F25" s="7">
        <v>28</v>
      </c>
      <c r="G25" s="7">
        <v>50</v>
      </c>
      <c r="H25" s="7">
        <v>230</v>
      </c>
      <c r="I25" s="7">
        <v>266</v>
      </c>
      <c r="J25" s="7">
        <v>496</v>
      </c>
      <c r="K25" s="7">
        <v>61</v>
      </c>
      <c r="L25" s="7">
        <v>92</v>
      </c>
      <c r="M25" s="7">
        <v>153</v>
      </c>
      <c r="N25" s="7">
        <v>23301</v>
      </c>
      <c r="O25" s="7">
        <v>26006</v>
      </c>
      <c r="P25" s="7">
        <v>49307</v>
      </c>
      <c r="Q25" s="7">
        <v>416474</v>
      </c>
      <c r="R25" s="7">
        <v>501391</v>
      </c>
      <c r="S25" s="7">
        <v>917865</v>
      </c>
      <c r="T25" s="7">
        <v>3746</v>
      </c>
      <c r="U25" s="7">
        <v>4624</v>
      </c>
      <c r="V25" s="7">
        <v>8370</v>
      </c>
    </row>
    <row r="26" spans="1:22">
      <c r="A26" s="11" t="s">
        <v>30</v>
      </c>
      <c r="B26" s="7">
        <v>9972</v>
      </c>
      <c r="C26" s="7">
        <v>10855</v>
      </c>
      <c r="D26" s="7">
        <v>20827</v>
      </c>
      <c r="E26" s="7">
        <v>17</v>
      </c>
      <c r="F26" s="7">
        <v>20</v>
      </c>
      <c r="G26" s="7">
        <v>37</v>
      </c>
      <c r="H26" s="7">
        <v>166</v>
      </c>
      <c r="I26" s="7">
        <v>184</v>
      </c>
      <c r="J26" s="7">
        <v>350</v>
      </c>
      <c r="K26" s="7">
        <v>61</v>
      </c>
      <c r="L26" s="7">
        <v>78</v>
      </c>
      <c r="M26" s="7">
        <v>139</v>
      </c>
      <c r="N26" s="7">
        <v>17245</v>
      </c>
      <c r="O26" s="7">
        <v>20092</v>
      </c>
      <c r="P26" s="7">
        <v>37337</v>
      </c>
      <c r="Q26" s="7">
        <v>295035</v>
      </c>
      <c r="R26" s="7">
        <v>370784</v>
      </c>
      <c r="S26" s="7">
        <v>665819</v>
      </c>
      <c r="T26" s="7">
        <v>2728</v>
      </c>
      <c r="U26" s="7">
        <v>3396</v>
      </c>
      <c r="V26" s="7">
        <v>6124</v>
      </c>
    </row>
    <row r="27" spans="1:22">
      <c r="A27" s="11" t="s">
        <v>31</v>
      </c>
      <c r="B27" s="7">
        <v>6001</v>
      </c>
      <c r="C27" s="7">
        <v>7009</v>
      </c>
      <c r="D27" s="7">
        <v>13010</v>
      </c>
      <c r="E27" s="7">
        <v>8</v>
      </c>
      <c r="F27" s="7">
        <v>14</v>
      </c>
      <c r="G27" s="7">
        <v>22</v>
      </c>
      <c r="H27" s="7">
        <v>101</v>
      </c>
      <c r="I27" s="7">
        <v>143</v>
      </c>
      <c r="J27" s="7">
        <v>244</v>
      </c>
      <c r="K27" s="7">
        <v>37</v>
      </c>
      <c r="L27" s="7">
        <v>54</v>
      </c>
      <c r="M27" s="7">
        <v>91</v>
      </c>
      <c r="N27" s="7">
        <v>11052</v>
      </c>
      <c r="O27" s="7">
        <v>14578</v>
      </c>
      <c r="P27" s="7">
        <v>25630</v>
      </c>
      <c r="Q27" s="7">
        <v>186445</v>
      </c>
      <c r="R27" s="7">
        <v>256910</v>
      </c>
      <c r="S27" s="7">
        <v>443355</v>
      </c>
      <c r="T27" s="7">
        <v>1784</v>
      </c>
      <c r="U27" s="7">
        <v>2640</v>
      </c>
      <c r="V27" s="7">
        <v>4424</v>
      </c>
    </row>
    <row r="28" spans="1:22" ht="15" thickBot="1">
      <c r="A28" s="12" t="s">
        <v>32</v>
      </c>
      <c r="B28" s="9">
        <v>4601</v>
      </c>
      <c r="C28" s="9">
        <v>5971</v>
      </c>
      <c r="D28" s="9">
        <v>10572</v>
      </c>
      <c r="E28" s="9">
        <v>5</v>
      </c>
      <c r="F28" s="9">
        <v>12</v>
      </c>
      <c r="G28" s="9">
        <v>17</v>
      </c>
      <c r="H28" s="9">
        <v>87</v>
      </c>
      <c r="I28" s="9">
        <v>121</v>
      </c>
      <c r="J28" s="9">
        <v>208</v>
      </c>
      <c r="K28" s="9">
        <v>34</v>
      </c>
      <c r="L28" s="9">
        <v>39</v>
      </c>
      <c r="M28" s="9">
        <v>73</v>
      </c>
      <c r="N28" s="9">
        <v>8751</v>
      </c>
      <c r="O28" s="9">
        <v>12594</v>
      </c>
      <c r="P28" s="9">
        <v>21345</v>
      </c>
      <c r="Q28" s="9">
        <v>152657</v>
      </c>
      <c r="R28" s="9">
        <v>234617</v>
      </c>
      <c r="S28" s="9">
        <v>387274</v>
      </c>
      <c r="T28" s="9">
        <v>1883</v>
      </c>
      <c r="U28" s="9">
        <v>3038</v>
      </c>
      <c r="V28" s="9">
        <v>4921</v>
      </c>
    </row>
    <row r="30" spans="1:22">
      <c r="A30" s="6" t="s">
        <v>33</v>
      </c>
      <c r="J30" s="2">
        <f>+D10+G10+J10+M10+P10+S10+V10</f>
        <v>44164417</v>
      </c>
    </row>
  </sheetData>
  <autoFilter ref="A7:V9" xr:uid="{00000000-0009-0000-0000-000000000000}"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  <sortState xmlns:xlrd2="http://schemas.microsoft.com/office/spreadsheetml/2017/richdata2" ref="A12:V28">
      <sortCondition ref="A7:A9"/>
    </sortState>
  </autoFilter>
  <mergeCells count="25">
    <mergeCell ref="A2:L3"/>
    <mergeCell ref="A4:L4"/>
    <mergeCell ref="A6:L6"/>
    <mergeCell ref="A7:A9"/>
    <mergeCell ref="B7:D7"/>
    <mergeCell ref="E7:G7"/>
    <mergeCell ref="H7:J7"/>
    <mergeCell ref="K7:M7"/>
    <mergeCell ref="M8:M9"/>
    <mergeCell ref="V8:V9"/>
    <mergeCell ref="N7:P7"/>
    <mergeCell ref="Q7:S7"/>
    <mergeCell ref="T7:V7"/>
    <mergeCell ref="B8:C8"/>
    <mergeCell ref="D8:D9"/>
    <mergeCell ref="E8:F8"/>
    <mergeCell ref="G8:G9"/>
    <mergeCell ref="H8:I8"/>
    <mergeCell ref="J8:J9"/>
    <mergeCell ref="K8:L8"/>
    <mergeCell ref="N8:O8"/>
    <mergeCell ref="P8:P9"/>
    <mergeCell ref="Q8:R8"/>
    <mergeCell ref="S8:S9"/>
    <mergeCell ref="T8:U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39"/>
  <sheetViews>
    <sheetView showGridLines="0" topLeftCell="G1" workbookViewId="0">
      <selection activeCell="G7" sqref="G7"/>
    </sheetView>
  </sheetViews>
  <sheetFormatPr defaultColWidth="11.42578125" defaultRowHeight="15"/>
  <cols>
    <col min="1" max="1" width="22.140625" hidden="1" customWidth="1"/>
    <col min="2" max="2" width="17.5703125" hidden="1" customWidth="1"/>
    <col min="3" max="4" width="8.140625" hidden="1" customWidth="1"/>
    <col min="5" max="5" width="8.5703125" hidden="1" customWidth="1"/>
    <col min="6" max="6" width="5.140625" hidden="1" customWidth="1"/>
    <col min="7" max="7" width="4.7109375" bestFit="1" customWidth="1"/>
    <col min="8" max="8" width="11.42578125" bestFit="1" customWidth="1"/>
    <col min="9" max="9" width="5.5703125" hidden="1" customWidth="1"/>
    <col min="10" max="10" width="4.7109375" bestFit="1" customWidth="1"/>
    <col min="11" max="11" width="6" customWidth="1"/>
    <col min="12" max="12" width="0.140625" customWidth="1"/>
    <col min="13" max="13" width="6" customWidth="1"/>
    <col min="14" max="14" width="4.7109375" bestFit="1" customWidth="1"/>
    <col min="15" max="15" width="3.7109375" customWidth="1"/>
    <col min="16" max="16" width="3.85546875" bestFit="1" customWidth="1"/>
    <col min="17" max="17" width="6" customWidth="1"/>
    <col min="18" max="18" width="0.140625" customWidth="1"/>
    <col min="19" max="19" width="6" customWidth="1"/>
    <col min="20" max="20" width="3.85546875" bestFit="1" customWidth="1"/>
    <col min="21" max="21" width="3.7109375" customWidth="1"/>
    <col min="22" max="22" width="3.85546875" bestFit="1" customWidth="1"/>
    <col min="23" max="23" width="6" customWidth="1"/>
    <col min="24" max="24" width="0.28515625" customWidth="1"/>
    <col min="25" max="25" width="6" customWidth="1"/>
    <col min="26" max="26" width="3.85546875" bestFit="1" customWidth="1"/>
    <col min="27" max="27" width="3.7109375" customWidth="1"/>
    <col min="28" max="28" width="4.7109375" bestFit="1" customWidth="1"/>
    <col min="29" max="29" width="5.5703125" customWidth="1"/>
    <col min="30" max="30" width="0.140625" customWidth="1"/>
    <col min="31" max="31" width="5.5703125" customWidth="1"/>
    <col min="32" max="32" width="3.85546875" bestFit="1" customWidth="1"/>
    <col min="33" max="33" width="3.7109375" customWidth="1"/>
    <col min="34" max="34" width="4.7109375" bestFit="1" customWidth="1"/>
    <col min="35" max="35" width="6" customWidth="1"/>
    <col min="36" max="36" width="0.140625" customWidth="1"/>
    <col min="37" max="37" width="6" customWidth="1"/>
    <col min="38" max="38" width="4.7109375" bestFit="1" customWidth="1"/>
    <col min="39" max="39" width="3.7109375" customWidth="1"/>
    <col min="40" max="40" width="4.7109375" bestFit="1" customWidth="1"/>
    <col min="41" max="41" width="6" customWidth="1"/>
    <col min="42" max="42" width="0.140625" customWidth="1"/>
    <col min="43" max="43" width="6" customWidth="1"/>
    <col min="44" max="44" width="4.7109375" bestFit="1" customWidth="1"/>
  </cols>
  <sheetData>
    <row r="1" spans="1:44" s="1" customFormat="1" ht="57" customHeight="1">
      <c r="A1" s="5"/>
      <c r="B1" s="5"/>
      <c r="C1" s="5"/>
      <c r="D1" s="5"/>
      <c r="E1" s="5"/>
      <c r="F1" s="5"/>
      <c r="G1" s="5"/>
      <c r="J1" s="2"/>
      <c r="K1" s="2"/>
    </row>
    <row r="2" spans="1:44" s="1" customFormat="1" ht="15.9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44" s="1" customFormat="1" ht="15.9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44" s="1" customFormat="1" ht="25.5" customHeight="1">
      <c r="A4" s="47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44" s="1" customFormat="1" ht="9" customHeight="1">
      <c r="A5" s="3"/>
      <c r="B5" s="3"/>
      <c r="C5" s="3"/>
      <c r="D5" s="3"/>
      <c r="E5" s="3"/>
      <c r="F5" s="3"/>
      <c r="G5" s="3"/>
      <c r="J5" s="2"/>
      <c r="K5" s="2"/>
    </row>
    <row r="6" spans="1:44" s="1" customFormat="1" ht="16.5" customHeight="1">
      <c r="A6" s="53">
        <v>2018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44" ht="61.5" customHeight="1">
      <c r="A7" s="15" t="s">
        <v>34</v>
      </c>
      <c r="B7" s="15" t="s">
        <v>2</v>
      </c>
      <c r="C7" s="16" t="s">
        <v>10</v>
      </c>
      <c r="D7" s="17"/>
      <c r="E7" s="17"/>
      <c r="F7" s="18"/>
      <c r="H7" s="55" t="s">
        <v>2</v>
      </c>
      <c r="I7" s="3"/>
      <c r="J7" s="54" t="s">
        <v>3</v>
      </c>
      <c r="K7" s="54"/>
      <c r="L7" s="54"/>
      <c r="M7" s="54"/>
      <c r="N7" s="54"/>
      <c r="O7" s="19"/>
      <c r="P7" s="54" t="s">
        <v>4</v>
      </c>
      <c r="Q7" s="54"/>
      <c r="R7" s="54"/>
      <c r="S7" s="54"/>
      <c r="T7" s="54"/>
      <c r="U7" s="19"/>
      <c r="V7" s="57" t="s">
        <v>5</v>
      </c>
      <c r="W7" s="57"/>
      <c r="X7" s="57"/>
      <c r="Y7" s="57"/>
      <c r="Z7" s="57"/>
      <c r="AA7" s="20"/>
      <c r="AB7" s="57" t="s">
        <v>6</v>
      </c>
      <c r="AC7" s="57"/>
      <c r="AD7" s="57"/>
      <c r="AE7" s="57"/>
      <c r="AF7" s="57"/>
      <c r="AG7" s="20"/>
      <c r="AH7" s="58" t="s">
        <v>7</v>
      </c>
      <c r="AI7" s="58"/>
      <c r="AJ7" s="58"/>
      <c r="AK7" s="58"/>
      <c r="AL7" s="58"/>
      <c r="AM7" s="21"/>
      <c r="AN7" s="54" t="s">
        <v>8</v>
      </c>
      <c r="AO7" s="54"/>
      <c r="AP7" s="54"/>
      <c r="AQ7" s="54"/>
      <c r="AR7" s="54"/>
    </row>
    <row r="8" spans="1:44" ht="15.75" thickBot="1">
      <c r="A8" s="22" t="s">
        <v>3</v>
      </c>
      <c r="B8" s="23"/>
      <c r="C8" s="24" t="s">
        <v>12</v>
      </c>
      <c r="D8" s="24" t="s">
        <v>13</v>
      </c>
      <c r="E8" s="25" t="s">
        <v>11</v>
      </c>
      <c r="H8" s="56"/>
      <c r="I8" s="3"/>
      <c r="J8" s="51" t="s">
        <v>35</v>
      </c>
      <c r="K8" s="51"/>
      <c r="L8" s="26"/>
      <c r="M8" s="52" t="s">
        <v>36</v>
      </c>
      <c r="N8" s="52"/>
      <c r="O8" s="27"/>
      <c r="P8" s="51" t="s">
        <v>35</v>
      </c>
      <c r="Q8" s="51"/>
      <c r="R8" s="26"/>
      <c r="S8" s="52" t="s">
        <v>36</v>
      </c>
      <c r="T8" s="52"/>
      <c r="U8" s="27"/>
      <c r="V8" s="51" t="s">
        <v>35</v>
      </c>
      <c r="W8" s="51"/>
      <c r="X8" s="26"/>
      <c r="Y8" s="52" t="s">
        <v>36</v>
      </c>
      <c r="Z8" s="52"/>
      <c r="AA8" s="27"/>
      <c r="AB8" s="51" t="s">
        <v>35</v>
      </c>
      <c r="AC8" s="51"/>
      <c r="AD8" s="26"/>
      <c r="AE8" s="52" t="s">
        <v>36</v>
      </c>
      <c r="AF8" s="52"/>
      <c r="AG8" s="27"/>
      <c r="AH8" s="51" t="s">
        <v>35</v>
      </c>
      <c r="AI8" s="51"/>
      <c r="AJ8" s="26"/>
      <c r="AK8" s="52" t="s">
        <v>36</v>
      </c>
      <c r="AL8" s="52"/>
      <c r="AM8" s="27"/>
      <c r="AN8" s="51" t="s">
        <v>35</v>
      </c>
      <c r="AO8" s="51"/>
      <c r="AP8" s="26"/>
      <c r="AQ8" s="52" t="s">
        <v>36</v>
      </c>
      <c r="AR8" s="52"/>
    </row>
    <row r="9" spans="1:44" s="31" customFormat="1" ht="11.45" customHeight="1">
      <c r="A9" s="28"/>
      <c r="B9" s="29" t="s">
        <v>37</v>
      </c>
      <c r="C9" s="30">
        <v>4601</v>
      </c>
      <c r="D9" s="30">
        <v>5971</v>
      </c>
      <c r="E9" s="30">
        <v>10572</v>
      </c>
      <c r="H9" s="32" t="s">
        <v>38</v>
      </c>
      <c r="J9" s="33">
        <f t="shared" ref="J9:J26" si="0">(C9/C$27)*-1</f>
        <v>-4.8369716625578868E-3</v>
      </c>
      <c r="K9" s="34">
        <f t="shared" ref="K9:K26" si="1">J9</f>
        <v>-4.8369716625578868E-3</v>
      </c>
      <c r="L9" s="34"/>
      <c r="M9" s="34">
        <f t="shared" ref="M9:M26" si="2">N9</f>
        <v>6.2562735618743462E-3</v>
      </c>
      <c r="N9" s="35">
        <f t="shared" ref="N9:N26" si="3">(D9/D$27)</f>
        <v>6.2562735618743462E-3</v>
      </c>
      <c r="O9" s="35"/>
      <c r="P9" s="33">
        <f>('Gráfica TOT'!C32/'Gráfica TOT'!C$50)*-1</f>
        <v>-3.663003663003663E-3</v>
      </c>
      <c r="Q9" s="34">
        <f t="shared" ref="Q9:Q26" si="4">P9</f>
        <v>-3.663003663003663E-3</v>
      </c>
      <c r="R9" s="34"/>
      <c r="S9" s="34">
        <f t="shared" ref="S9:S26" si="5">T9</f>
        <v>9.3457943925233638E-3</v>
      </c>
      <c r="T9" s="35">
        <f>('Gráfica TOT'!D32/'Gráfica TOT'!D$50)</f>
        <v>9.3457943925233638E-3</v>
      </c>
      <c r="U9" s="35"/>
      <c r="V9" s="33">
        <f>('Gráfica TOT'!C54/'Gráfica TOT'!C$72)*-1</f>
        <v>-6.8998334522959786E-3</v>
      </c>
      <c r="W9" s="34">
        <f t="shared" ref="W9:W26" si="6">V9</f>
        <v>-6.8998334522959786E-3</v>
      </c>
      <c r="X9" s="34"/>
      <c r="Y9" s="34">
        <f t="shared" ref="Y9:Y26" si="7">Z9</f>
        <v>9.3754842708817596E-3</v>
      </c>
      <c r="Z9" s="35">
        <f>('Gráfica TOT'!D54/'Gráfica TOT'!D$72)</f>
        <v>9.3754842708817596E-3</v>
      </c>
      <c r="AA9" s="35"/>
      <c r="AB9" s="33">
        <f>('Gráfica TOT'!C77/'Gráfica TOT'!C$95)*-1</f>
        <v>-1.0158350761876307E-2</v>
      </c>
      <c r="AC9" s="34">
        <f t="shared" ref="AC9:AC26" si="8">AB9</f>
        <v>-1.0158350761876307E-2</v>
      </c>
      <c r="AD9" s="34"/>
      <c r="AE9" s="34">
        <f t="shared" ref="AE9:AE26" si="9">AF9</f>
        <v>1.1854103343465046E-2</v>
      </c>
      <c r="AF9" s="35">
        <f>('Gráfica TOT'!D77/'Gráfica TOT'!D$95)</f>
        <v>1.1854103343465046E-2</v>
      </c>
      <c r="AG9" s="35"/>
      <c r="AH9" s="33">
        <f>('Gráfica TOT'!C99/'Gráfica TOT'!C$117)*-1</f>
        <v>-6.0847780422325732E-3</v>
      </c>
      <c r="AI9" s="34">
        <f t="shared" ref="AI9:AI26" si="10">AH9</f>
        <v>-6.0847780422325732E-3</v>
      </c>
      <c r="AJ9" s="34"/>
      <c r="AK9" s="34">
        <f t="shared" ref="AK9:AK26" si="11">AL9</f>
        <v>8.3299545668906461E-3</v>
      </c>
      <c r="AL9" s="35">
        <f>('Gráfica TOT'!D99/'Gráfica TOT'!D$117)</f>
        <v>8.3299545668906461E-3</v>
      </c>
      <c r="AM9" s="35"/>
      <c r="AN9" s="33">
        <f>('Gráfica TOT'!C121/'Gráfica TOT'!C$139)*-1</f>
        <v>-8.1055731025187188E-3</v>
      </c>
      <c r="AO9" s="34">
        <f t="shared" ref="AO9:AO26" si="12">AN9</f>
        <v>-8.1055731025187188E-3</v>
      </c>
      <c r="AP9" s="34"/>
      <c r="AQ9" s="34">
        <f t="shared" ref="AQ9:AQ26" si="13">AR9</f>
        <v>1.1822619537372996E-2</v>
      </c>
      <c r="AR9" s="35">
        <f>('Gráfica TOT'!D121/'Gráfica TOT'!D$139)</f>
        <v>1.1822619537372996E-2</v>
      </c>
    </row>
    <row r="10" spans="1:44" s="31" customFormat="1" ht="11.45" customHeight="1">
      <c r="A10" s="28"/>
      <c r="B10" s="29" t="s">
        <v>39</v>
      </c>
      <c r="C10" s="30">
        <v>6001</v>
      </c>
      <c r="D10" s="30">
        <v>7009</v>
      </c>
      <c r="E10" s="30">
        <v>13010</v>
      </c>
      <c r="H10" s="32" t="s">
        <v>31</v>
      </c>
      <c r="J10" s="33">
        <f t="shared" si="0"/>
        <v>-6.3087735159769349E-3</v>
      </c>
      <c r="K10" s="34">
        <f t="shared" si="1"/>
        <v>-6.3087735159769349E-3</v>
      </c>
      <c r="L10" s="34"/>
      <c r="M10" s="34">
        <f t="shared" si="2"/>
        <v>7.3438655828466414E-3</v>
      </c>
      <c r="N10" s="35">
        <f t="shared" si="3"/>
        <v>7.3438655828466414E-3</v>
      </c>
      <c r="O10" s="35"/>
      <c r="P10" s="33">
        <f>('Gráfica TOT'!C33/'Gráfica TOT'!C$50)*-1</f>
        <v>-5.8608058608058608E-3</v>
      </c>
      <c r="Q10" s="34">
        <f t="shared" si="4"/>
        <v>-5.8608058608058608E-3</v>
      </c>
      <c r="R10" s="34"/>
      <c r="S10" s="34">
        <f t="shared" si="5"/>
        <v>1.0903426791277258E-2</v>
      </c>
      <c r="T10" s="35">
        <f>('Gráfica TOT'!D33/'Gráfica TOT'!D$50)</f>
        <v>1.0903426791277258E-2</v>
      </c>
      <c r="U10" s="35"/>
      <c r="V10" s="33">
        <f>('Gráfica TOT'!C55/'Gráfica TOT'!C$72)*-1</f>
        <v>-8.0101514791022285E-3</v>
      </c>
      <c r="W10" s="34">
        <f t="shared" si="6"/>
        <v>-8.0101514791022285E-3</v>
      </c>
      <c r="X10" s="34"/>
      <c r="Y10" s="34">
        <f t="shared" si="7"/>
        <v>1.1080117774678443E-2</v>
      </c>
      <c r="Z10" s="35">
        <f>('Gráfica TOT'!D55/'Gráfica TOT'!D$72)</f>
        <v>1.1080117774678443E-2</v>
      </c>
      <c r="AA10" s="35"/>
      <c r="AB10" s="33">
        <f>('Gráfica TOT'!C78/'Gráfica TOT'!C$95)*-1</f>
        <v>-1.1054675829100687E-2</v>
      </c>
      <c r="AC10" s="34">
        <f t="shared" si="8"/>
        <v>-1.1054675829100687E-2</v>
      </c>
      <c r="AD10" s="34"/>
      <c r="AE10" s="34">
        <f t="shared" si="9"/>
        <v>1.6413373860182372E-2</v>
      </c>
      <c r="AF10" s="35">
        <f>('Gráfica TOT'!D78/'Gráfica TOT'!D$95)</f>
        <v>1.6413373860182372E-2</v>
      </c>
      <c r="AG10" s="35"/>
      <c r="AH10" s="33">
        <f>('Gráfica TOT'!C100/'Gráfica TOT'!C$117)*-1</f>
        <v>-7.6847179662615011E-3</v>
      </c>
      <c r="AI10" s="34">
        <f t="shared" si="10"/>
        <v>-7.6847179662615011E-3</v>
      </c>
      <c r="AJ10" s="34"/>
      <c r="AK10" s="34">
        <f t="shared" si="11"/>
        <v>9.6422167441743561E-3</v>
      </c>
      <c r="AL10" s="35">
        <f>('Gráfica TOT'!D100/'Gráfica TOT'!D$117)</f>
        <v>9.6422167441743561E-3</v>
      </c>
      <c r="AM10" s="35"/>
      <c r="AN10" s="33">
        <f>('Gráfica TOT'!C122/'Gráfica TOT'!C$139)*-1</f>
        <v>-9.8996022265543174E-3</v>
      </c>
      <c r="AO10" s="34">
        <f t="shared" si="12"/>
        <v>-9.8996022265543174E-3</v>
      </c>
      <c r="AP10" s="34"/>
      <c r="AQ10" s="34">
        <f t="shared" si="13"/>
        <v>1.294598935859932E-2</v>
      </c>
      <c r="AR10" s="35">
        <f>('Gráfica TOT'!D122/'Gráfica TOT'!D$139)</f>
        <v>1.294598935859932E-2</v>
      </c>
    </row>
    <row r="11" spans="1:44" s="31" customFormat="1" ht="11.45" customHeight="1">
      <c r="A11" s="28"/>
      <c r="B11" s="29" t="s">
        <v>40</v>
      </c>
      <c r="C11" s="30">
        <v>9972</v>
      </c>
      <c r="D11" s="30">
        <v>10855</v>
      </c>
      <c r="E11" s="30">
        <v>20827</v>
      </c>
      <c r="H11" s="32" t="s">
        <v>30</v>
      </c>
      <c r="J11" s="33">
        <f t="shared" si="0"/>
        <v>-1.0483434344496249E-2</v>
      </c>
      <c r="K11" s="34">
        <f t="shared" si="1"/>
        <v>-1.0483434344496249E-2</v>
      </c>
      <c r="L11" s="34"/>
      <c r="M11" s="34">
        <f t="shared" si="2"/>
        <v>1.137361405361682E-2</v>
      </c>
      <c r="N11" s="35">
        <f t="shared" si="3"/>
        <v>1.137361405361682E-2</v>
      </c>
      <c r="O11" s="35"/>
      <c r="P11" s="33">
        <f>('Gráfica TOT'!C34/'Gráfica TOT'!C$50)*-1</f>
        <v>-1.2454212454212455E-2</v>
      </c>
      <c r="Q11" s="34">
        <f t="shared" si="4"/>
        <v>-1.2454212454212455E-2</v>
      </c>
      <c r="R11" s="34"/>
      <c r="S11" s="34">
        <f t="shared" si="5"/>
        <v>1.5576323987538941E-2</v>
      </c>
      <c r="T11" s="35">
        <f>('Gráfica TOT'!D34/'Gráfica TOT'!D$50)</f>
        <v>1.5576323987538941E-2</v>
      </c>
      <c r="U11" s="35"/>
      <c r="V11" s="33">
        <f>('Gráfica TOT'!C56/'Gráfica TOT'!C$72)*-1</f>
        <v>-1.3165199460702673E-2</v>
      </c>
      <c r="W11" s="34">
        <f t="shared" si="6"/>
        <v>-1.3165199460702673E-2</v>
      </c>
      <c r="X11" s="34"/>
      <c r="Y11" s="34">
        <f t="shared" si="7"/>
        <v>1.4256934759026809E-2</v>
      </c>
      <c r="Z11" s="35">
        <f>('Gráfica TOT'!D56/'Gráfica TOT'!D$72)</f>
        <v>1.4256934759026809E-2</v>
      </c>
      <c r="AA11" s="35"/>
      <c r="AB11" s="33">
        <f>('Gráfica TOT'!C79/'Gráfica TOT'!C$95)*-1</f>
        <v>-1.8225276366895728E-2</v>
      </c>
      <c r="AC11" s="34">
        <f t="shared" si="8"/>
        <v>-1.8225276366895728E-2</v>
      </c>
      <c r="AD11" s="34"/>
      <c r="AE11" s="34">
        <f t="shared" si="9"/>
        <v>2.3708206686930092E-2</v>
      </c>
      <c r="AF11" s="35">
        <f>('Gráfica TOT'!D79/'Gráfica TOT'!D$95)</f>
        <v>2.3708206686930092E-2</v>
      </c>
      <c r="AG11" s="35"/>
      <c r="AH11" s="33">
        <f>('Gráfica TOT'!C101/'Gráfica TOT'!C$117)*-1</f>
        <v>-1.1990857883476256E-2</v>
      </c>
      <c r="AI11" s="34">
        <f t="shared" si="10"/>
        <v>-1.1990857883476256E-2</v>
      </c>
      <c r="AJ11" s="34"/>
      <c r="AK11" s="34">
        <f t="shared" si="11"/>
        <v>1.3289300234871118E-2</v>
      </c>
      <c r="AL11" s="35">
        <f>('Gráfica TOT'!D101/'Gráfica TOT'!D$117)</f>
        <v>1.3289300234871118E-2</v>
      </c>
      <c r="AM11" s="35"/>
      <c r="AN11" s="33">
        <f>('Gráfica TOT'!C123/'Gráfica TOT'!C$139)*-1</f>
        <v>-1.5665365887588583E-2</v>
      </c>
      <c r="AO11" s="34">
        <f t="shared" si="12"/>
        <v>-1.5665365887588583E-2</v>
      </c>
      <c r="AP11" s="34"/>
      <c r="AQ11" s="34">
        <f t="shared" si="13"/>
        <v>1.8684230735817563E-2</v>
      </c>
      <c r="AR11" s="35">
        <f>('Gráfica TOT'!D123/'Gráfica TOT'!D$139)</f>
        <v>1.8684230735817563E-2</v>
      </c>
    </row>
    <row r="12" spans="1:44" s="31" customFormat="1" ht="11.45" customHeight="1">
      <c r="A12" s="28"/>
      <c r="B12" s="29" t="s">
        <v>41</v>
      </c>
      <c r="C12" s="30">
        <v>13938</v>
      </c>
      <c r="D12" s="30">
        <v>14240</v>
      </c>
      <c r="E12" s="30">
        <v>28178</v>
      </c>
      <c r="H12" s="32" t="s">
        <v>29</v>
      </c>
      <c r="J12" s="33">
        <f t="shared" si="0"/>
        <v>-1.4652838737824782E-2</v>
      </c>
      <c r="K12" s="34">
        <f t="shared" si="1"/>
        <v>-1.4652838737824782E-2</v>
      </c>
      <c r="L12" s="34"/>
      <c r="M12" s="34">
        <f t="shared" si="2"/>
        <v>1.4920337551681576E-2</v>
      </c>
      <c r="N12" s="35">
        <f t="shared" si="3"/>
        <v>1.4920337551681576E-2</v>
      </c>
      <c r="O12" s="35"/>
      <c r="P12" s="33">
        <f>('Gráfica TOT'!C35/'Gráfica TOT'!C$50)*-1</f>
        <v>-1.6117216117216119E-2</v>
      </c>
      <c r="Q12" s="34">
        <f t="shared" si="4"/>
        <v>-1.6117216117216119E-2</v>
      </c>
      <c r="R12" s="34"/>
      <c r="S12" s="34">
        <f t="shared" si="5"/>
        <v>2.1806853582554516E-2</v>
      </c>
      <c r="T12" s="35">
        <f>('Gráfica TOT'!D35/'Gráfica TOT'!D$50)</f>
        <v>2.1806853582554516E-2</v>
      </c>
      <c r="U12" s="35"/>
      <c r="V12" s="33">
        <f>('Gráfica TOT'!C57/'Gráfica TOT'!C$72)*-1</f>
        <v>-1.8240939011816955E-2</v>
      </c>
      <c r="W12" s="34">
        <f t="shared" si="6"/>
        <v>-1.8240939011816955E-2</v>
      </c>
      <c r="X12" s="34"/>
      <c r="Y12" s="34">
        <f t="shared" si="7"/>
        <v>2.061056872772354E-2</v>
      </c>
      <c r="Z12" s="35">
        <f>('Gráfica TOT'!D57/'Gráfica TOT'!D$72)</f>
        <v>2.061056872772354E-2</v>
      </c>
      <c r="AA12" s="35"/>
      <c r="AB12" s="33">
        <f>('Gráfica TOT'!C80/'Gráfica TOT'!C$95)*-1</f>
        <v>-1.8225276366895728E-2</v>
      </c>
      <c r="AC12" s="34">
        <f t="shared" si="8"/>
        <v>-1.8225276366895728E-2</v>
      </c>
      <c r="AD12" s="34"/>
      <c r="AE12" s="34">
        <f t="shared" si="9"/>
        <v>2.7963525835866261E-2</v>
      </c>
      <c r="AF12" s="35">
        <f>('Gráfica TOT'!D80/'Gráfica TOT'!D$95)</f>
        <v>2.7963525835866261E-2</v>
      </c>
      <c r="AG12" s="35"/>
      <c r="AH12" s="33">
        <f>('Gráfica TOT'!C102/'Gráfica TOT'!C$117)*-1</f>
        <v>-1.620173844841289E-2</v>
      </c>
      <c r="AI12" s="34">
        <f t="shared" si="10"/>
        <v>-1.620173844841289E-2</v>
      </c>
      <c r="AJ12" s="34"/>
      <c r="AK12" s="34">
        <f t="shared" si="11"/>
        <v>1.7200952712923469E-2</v>
      </c>
      <c r="AL12" s="35">
        <f>('Gráfica TOT'!D102/'Gráfica TOT'!D$117)</f>
        <v>1.7200952712923469E-2</v>
      </c>
      <c r="AM12" s="35"/>
      <c r="AN12" s="33">
        <f>('Gráfica TOT'!C124/'Gráfica TOT'!C$139)*-1</f>
        <v>-2.2113368219592817E-2</v>
      </c>
      <c r="AO12" s="34">
        <f t="shared" si="12"/>
        <v>-2.2113368219592817E-2</v>
      </c>
      <c r="AP12" s="34"/>
      <c r="AQ12" s="34">
        <f t="shared" si="13"/>
        <v>2.5265667161642098E-2</v>
      </c>
      <c r="AR12" s="35">
        <f>('Gráfica TOT'!D124/'Gráfica TOT'!D$139)</f>
        <v>2.5265667161642098E-2</v>
      </c>
    </row>
    <row r="13" spans="1:44" s="31" customFormat="1" ht="11.45" customHeight="1">
      <c r="A13" s="28"/>
      <c r="B13" s="29" t="s">
        <v>42</v>
      </c>
      <c r="C13" s="30">
        <v>18586</v>
      </c>
      <c r="D13" s="30">
        <v>19138</v>
      </c>
      <c r="E13" s="30">
        <v>37724</v>
      </c>
      <c r="H13" s="32" t="s">
        <v>28</v>
      </c>
      <c r="J13" s="33">
        <f t="shared" si="0"/>
        <v>-1.9539220891176021E-2</v>
      </c>
      <c r="K13" s="34">
        <f t="shared" si="1"/>
        <v>-1.9539220891176021E-2</v>
      </c>
      <c r="L13" s="34"/>
      <c r="M13" s="34">
        <f t="shared" si="2"/>
        <v>2.0052346914612502E-2</v>
      </c>
      <c r="N13" s="35">
        <f t="shared" si="3"/>
        <v>2.0052346914612502E-2</v>
      </c>
      <c r="O13" s="35"/>
      <c r="P13" s="33">
        <f>('Gráfica TOT'!C36/'Gráfica TOT'!C$50)*-1</f>
        <v>-3.0036630036630037E-2</v>
      </c>
      <c r="Q13" s="34">
        <f t="shared" si="4"/>
        <v>-3.0036630036630037E-2</v>
      </c>
      <c r="R13" s="34"/>
      <c r="S13" s="34">
        <f t="shared" si="5"/>
        <v>3.1152647975077882E-2</v>
      </c>
      <c r="T13" s="35">
        <f>('Gráfica TOT'!D36/'Gráfica TOT'!D$50)</f>
        <v>3.1152647975077882E-2</v>
      </c>
      <c r="U13" s="35"/>
      <c r="V13" s="33">
        <f>('Gráfica TOT'!C58/'Gráfica TOT'!C$72)*-1</f>
        <v>-2.6568324212863828E-2</v>
      </c>
      <c r="W13" s="34">
        <f t="shared" si="6"/>
        <v>-2.6568324212863828E-2</v>
      </c>
      <c r="X13" s="34"/>
      <c r="Y13" s="34">
        <f t="shared" si="7"/>
        <v>2.8901286223461956E-2</v>
      </c>
      <c r="Z13" s="35">
        <f>('Gráfica TOT'!D58/'Gráfica TOT'!D$72)</f>
        <v>2.8901286223461956E-2</v>
      </c>
      <c r="AA13" s="35"/>
      <c r="AB13" s="33">
        <f>('Gráfica TOT'!C81/'Gráfica TOT'!C$95)*-1</f>
        <v>-3.3164027487302059E-2</v>
      </c>
      <c r="AC13" s="34">
        <f t="shared" si="8"/>
        <v>-3.3164027487302059E-2</v>
      </c>
      <c r="AD13" s="34"/>
      <c r="AE13" s="34">
        <f t="shared" si="9"/>
        <v>3.31306990881459E-2</v>
      </c>
      <c r="AF13" s="35">
        <f>('Gráfica TOT'!D81/'Gráfica TOT'!D$95)</f>
        <v>3.31306990881459E-2</v>
      </c>
      <c r="AG13" s="35"/>
      <c r="AH13" s="33">
        <f>('Gráfica TOT'!C103/'Gráfica TOT'!C$117)*-1</f>
        <v>-2.3860729436321903E-2</v>
      </c>
      <c r="AI13" s="34">
        <f t="shared" si="10"/>
        <v>-2.3860729436321903E-2</v>
      </c>
      <c r="AJ13" s="34"/>
      <c r="AK13" s="34">
        <f t="shared" si="11"/>
        <v>2.5162494964921459E-2</v>
      </c>
      <c r="AL13" s="35">
        <f>('Gráfica TOT'!D103/'Gráfica TOT'!D$117)</f>
        <v>2.5162494964921459E-2</v>
      </c>
      <c r="AM13" s="35"/>
      <c r="AN13" s="33">
        <f>('Gráfica TOT'!C125/'Gráfica TOT'!C$139)*-1</f>
        <v>-3.0829180955192544E-2</v>
      </c>
      <c r="AO13" s="34">
        <f t="shared" si="12"/>
        <v>-3.0829180955192544E-2</v>
      </c>
      <c r="AP13" s="34"/>
      <c r="AQ13" s="34">
        <f t="shared" si="13"/>
        <v>3.4542274039549792E-2</v>
      </c>
      <c r="AR13" s="35">
        <f>('Gráfica TOT'!D125/'Gráfica TOT'!D$139)</f>
        <v>3.4542274039549792E-2</v>
      </c>
    </row>
    <row r="14" spans="1:44" s="31" customFormat="1" ht="11.45" customHeight="1">
      <c r="A14" s="28"/>
      <c r="B14" s="29" t="s">
        <v>43</v>
      </c>
      <c r="C14" s="30">
        <v>22798</v>
      </c>
      <c r="D14" s="30">
        <v>22626</v>
      </c>
      <c r="E14" s="30">
        <v>45424</v>
      </c>
      <c r="H14" s="32" t="s">
        <v>27</v>
      </c>
      <c r="J14" s="33">
        <f t="shared" si="0"/>
        <v>-2.3967241895891046E-2</v>
      </c>
      <c r="K14" s="34">
        <f t="shared" si="1"/>
        <v>-2.3967241895891046E-2</v>
      </c>
      <c r="L14" s="34"/>
      <c r="M14" s="34">
        <f t="shared" si="2"/>
        <v>2.370699139356372E-2</v>
      </c>
      <c r="N14" s="35">
        <f t="shared" si="3"/>
        <v>2.370699139356372E-2</v>
      </c>
      <c r="O14" s="35"/>
      <c r="P14" s="33">
        <f>('Gráfica TOT'!C37/'Gráfica TOT'!C$50)*-1</f>
        <v>-3.3699633699633698E-2</v>
      </c>
      <c r="Q14" s="34">
        <f t="shared" si="4"/>
        <v>-3.3699633699633698E-2</v>
      </c>
      <c r="R14" s="34"/>
      <c r="S14" s="34">
        <f t="shared" si="5"/>
        <v>3.8940809968847349E-2</v>
      </c>
      <c r="T14" s="35">
        <f>('Gráfica TOT'!D37/'Gráfica TOT'!D$50)</f>
        <v>3.8940809968847349E-2</v>
      </c>
      <c r="U14" s="35"/>
      <c r="V14" s="33">
        <f>('Gráfica TOT'!C59/'Gráfica TOT'!C$72)*-1</f>
        <v>-3.6164644301689267E-2</v>
      </c>
      <c r="W14" s="34">
        <f t="shared" si="6"/>
        <v>-3.6164644301689267E-2</v>
      </c>
      <c r="X14" s="34"/>
      <c r="Y14" s="34">
        <f t="shared" si="7"/>
        <v>4.0988687432202076E-2</v>
      </c>
      <c r="Z14" s="35">
        <f>('Gráfica TOT'!D59/'Gráfica TOT'!D$72)</f>
        <v>4.0988687432202076E-2</v>
      </c>
      <c r="AA14" s="35"/>
      <c r="AB14" s="33">
        <f>('Gráfica TOT'!C82/'Gráfica TOT'!C$95)*-1</f>
        <v>-3.8243202868240213E-2</v>
      </c>
      <c r="AC14" s="34">
        <f t="shared" si="8"/>
        <v>-3.8243202868240213E-2</v>
      </c>
      <c r="AD14" s="34"/>
      <c r="AE14" s="34">
        <f t="shared" si="9"/>
        <v>4.8632218844984802E-2</v>
      </c>
      <c r="AF14" s="35">
        <f>('Gráfica TOT'!D82/'Gráfica TOT'!D$95)</f>
        <v>4.8632218844984802E-2</v>
      </c>
      <c r="AG14" s="35"/>
      <c r="AH14" s="33">
        <f>('Gráfica TOT'!C104/'Gráfica TOT'!C$117)*-1</f>
        <v>-3.2304045602112114E-2</v>
      </c>
      <c r="AI14" s="34">
        <f t="shared" si="10"/>
        <v>-3.2304045602112114E-2</v>
      </c>
      <c r="AJ14" s="34"/>
      <c r="AK14" s="34">
        <f t="shared" si="11"/>
        <v>3.4569245310349342E-2</v>
      </c>
      <c r="AL14" s="35">
        <f>('Gráfica TOT'!D104/'Gráfica TOT'!D$117)</f>
        <v>3.4569245310349342E-2</v>
      </c>
      <c r="AM14" s="35"/>
      <c r="AN14" s="33">
        <f>('Gráfica TOT'!C126/'Gráfica TOT'!C$139)*-1</f>
        <v>-4.0407495439662711E-2</v>
      </c>
      <c r="AO14" s="34">
        <f t="shared" si="12"/>
        <v>-4.0407495439662711E-2</v>
      </c>
      <c r="AP14" s="34"/>
      <c r="AQ14" s="34">
        <f t="shared" si="13"/>
        <v>4.5255230147450538E-2</v>
      </c>
      <c r="AR14" s="35">
        <f>('Gráfica TOT'!D126/'Gráfica TOT'!D$139)</f>
        <v>4.5255230147450538E-2</v>
      </c>
    </row>
    <row r="15" spans="1:44" s="31" customFormat="1" ht="11.45" customHeight="1">
      <c r="A15" s="28"/>
      <c r="B15" s="29" t="s">
        <v>44</v>
      </c>
      <c r="C15" s="30">
        <v>30465</v>
      </c>
      <c r="D15" s="30">
        <v>31476</v>
      </c>
      <c r="E15" s="30">
        <v>61941</v>
      </c>
      <c r="H15" s="32" t="s">
        <v>26</v>
      </c>
      <c r="J15" s="33">
        <f t="shared" si="0"/>
        <v>-3.2027459617436645E-2</v>
      </c>
      <c r="K15" s="34">
        <f t="shared" si="1"/>
        <v>-3.2027459617436645E-2</v>
      </c>
      <c r="L15" s="34"/>
      <c r="M15" s="34">
        <f t="shared" si="2"/>
        <v>3.2979813537691666E-2</v>
      </c>
      <c r="N15" s="35">
        <f t="shared" si="3"/>
        <v>3.2979813537691666E-2</v>
      </c>
      <c r="O15" s="35"/>
      <c r="P15" s="33">
        <f>('Gráfica TOT'!C38/'Gráfica TOT'!C$50)*-1</f>
        <v>-5.2014652014652017E-2</v>
      </c>
      <c r="Q15" s="34">
        <f t="shared" si="4"/>
        <v>-5.2014652014652017E-2</v>
      </c>
      <c r="R15" s="34"/>
      <c r="S15" s="34">
        <f t="shared" si="5"/>
        <v>5.763239875389408E-2</v>
      </c>
      <c r="T15" s="35">
        <f>('Gráfica TOT'!D38/'Gráfica TOT'!D$50)</f>
        <v>5.763239875389408E-2</v>
      </c>
      <c r="U15" s="35"/>
      <c r="V15" s="33">
        <f>('Gráfica TOT'!C60/'Gráfica TOT'!C$72)*-1</f>
        <v>-4.9171226901419618E-2</v>
      </c>
      <c r="W15" s="34">
        <f t="shared" si="6"/>
        <v>-4.9171226901419618E-2</v>
      </c>
      <c r="X15" s="34"/>
      <c r="Y15" s="34">
        <f t="shared" si="7"/>
        <v>5.6330388966372227E-2</v>
      </c>
      <c r="Z15" s="35">
        <f>('Gráfica TOT'!D60/'Gráfica TOT'!D$72)</f>
        <v>5.6330388966372227E-2</v>
      </c>
      <c r="AA15" s="35"/>
      <c r="AB15" s="33">
        <f>('Gráfica TOT'!C83/'Gráfica TOT'!C$95)*-1</f>
        <v>-4.3919928293994624E-2</v>
      </c>
      <c r="AC15" s="34">
        <f t="shared" si="8"/>
        <v>-4.3919928293994624E-2</v>
      </c>
      <c r="AD15" s="34"/>
      <c r="AE15" s="34">
        <f t="shared" si="9"/>
        <v>5.410334346504559E-2</v>
      </c>
      <c r="AF15" s="35">
        <f>('Gráfica TOT'!D83/'Gráfica TOT'!D$95)</f>
        <v>5.410334346504559E-2</v>
      </c>
      <c r="AG15" s="35"/>
      <c r="AH15" s="33">
        <f>('Gráfica TOT'!C105/'Gráfica TOT'!C$117)*-1</f>
        <v>-4.1937756009509247E-2</v>
      </c>
      <c r="AI15" s="34">
        <f t="shared" si="10"/>
        <v>-4.1937756009509247E-2</v>
      </c>
      <c r="AJ15" s="34"/>
      <c r="AK15" s="34">
        <f t="shared" si="11"/>
        <v>4.5392762583066397E-2</v>
      </c>
      <c r="AL15" s="35">
        <f>('Gráfica TOT'!D105/'Gráfica TOT'!D$117)</f>
        <v>4.5392762583066397E-2</v>
      </c>
      <c r="AM15" s="35"/>
      <c r="AN15" s="33">
        <f>('Gráfica TOT'!C127/'Gráfica TOT'!C$139)*-1</f>
        <v>-5.0481467017564632E-2</v>
      </c>
      <c r="AO15" s="34">
        <f t="shared" si="12"/>
        <v>-5.0481467017564632E-2</v>
      </c>
      <c r="AP15" s="34"/>
      <c r="AQ15" s="34">
        <f t="shared" si="13"/>
        <v>5.5781537449994346E-2</v>
      </c>
      <c r="AR15" s="35">
        <f>('Gráfica TOT'!D127/'Gráfica TOT'!D$139)</f>
        <v>5.5781537449994346E-2</v>
      </c>
    </row>
    <row r="16" spans="1:44" s="31" customFormat="1" ht="11.45" customHeight="1">
      <c r="A16" s="28"/>
      <c r="B16" s="29" t="s">
        <v>45</v>
      </c>
      <c r="C16" s="30">
        <v>36098</v>
      </c>
      <c r="D16" s="30">
        <v>37351</v>
      </c>
      <c r="E16" s="30">
        <v>73449</v>
      </c>
      <c r="H16" s="32" t="s">
        <v>25</v>
      </c>
      <c r="J16" s="33">
        <f t="shared" si="0"/>
        <v>-3.7949359503372006E-2</v>
      </c>
      <c r="K16" s="34">
        <f t="shared" si="1"/>
        <v>-3.7949359503372006E-2</v>
      </c>
      <c r="L16" s="34"/>
      <c r="M16" s="34">
        <f t="shared" si="2"/>
        <v>3.9135500554273776E-2</v>
      </c>
      <c r="N16" s="35">
        <f t="shared" si="3"/>
        <v>3.9135500554273776E-2</v>
      </c>
      <c r="O16" s="35"/>
      <c r="P16" s="33">
        <f>('Gráfica TOT'!C39/'Gráfica TOT'!C$50)*-1</f>
        <v>-5.9340659340659338E-2</v>
      </c>
      <c r="Q16" s="34">
        <f t="shared" si="4"/>
        <v>-5.9340659340659338E-2</v>
      </c>
      <c r="R16" s="34"/>
      <c r="S16" s="34">
        <f t="shared" si="5"/>
        <v>7.0872274143302175E-2</v>
      </c>
      <c r="T16" s="35">
        <f>('Gráfica TOT'!D39/'Gráfica TOT'!D$50)</f>
        <v>7.0872274143302175E-2</v>
      </c>
      <c r="U16" s="35"/>
      <c r="V16" s="33">
        <f>('Gráfica TOT'!C61/'Gráfica TOT'!C$72)*-1</f>
        <v>-5.5674518201284794E-2</v>
      </c>
      <c r="W16" s="34">
        <f t="shared" si="6"/>
        <v>-5.5674518201284794E-2</v>
      </c>
      <c r="X16" s="34"/>
      <c r="Y16" s="34">
        <f t="shared" si="7"/>
        <v>6.1134356113435609E-2</v>
      </c>
      <c r="Z16" s="35">
        <f>('Gráfica TOT'!D61/'Gráfica TOT'!D$72)</f>
        <v>6.1134356113435609E-2</v>
      </c>
      <c r="AA16" s="35"/>
      <c r="AB16" s="33">
        <f>('Gráfica TOT'!C84/'Gráfica TOT'!C$95)*-1</f>
        <v>-5.4377054078279058E-2</v>
      </c>
      <c r="AC16" s="34">
        <f t="shared" si="8"/>
        <v>-5.4377054078279058E-2</v>
      </c>
      <c r="AD16" s="34"/>
      <c r="AE16" s="34">
        <f t="shared" si="9"/>
        <v>5.7750759878419454E-2</v>
      </c>
      <c r="AF16" s="35">
        <f>('Gráfica TOT'!D84/'Gráfica TOT'!D$95)</f>
        <v>5.7750759878419454E-2</v>
      </c>
      <c r="AG16" s="35"/>
      <c r="AH16" s="33">
        <f>('Gráfica TOT'!C106/'Gráfica TOT'!C$117)*-1</f>
        <v>-4.9205975055956176E-2</v>
      </c>
      <c r="AI16" s="34">
        <f t="shared" si="10"/>
        <v>-4.9205975055956176E-2</v>
      </c>
      <c r="AJ16" s="34"/>
      <c r="AK16" s="34">
        <f t="shared" si="11"/>
        <v>5.3048727654668684E-2</v>
      </c>
      <c r="AL16" s="35">
        <f>('Gráfica TOT'!D106/'Gráfica TOT'!D$117)</f>
        <v>5.3048727654668684E-2</v>
      </c>
      <c r="AM16" s="35"/>
      <c r="AN16" s="33">
        <f>('Gráfica TOT'!C128/'Gráfica TOT'!C$139)*-1</f>
        <v>-5.7843368641711072E-2</v>
      </c>
      <c r="AO16" s="34">
        <f t="shared" si="12"/>
        <v>-5.7843368641711072E-2</v>
      </c>
      <c r="AP16" s="34"/>
      <c r="AQ16" s="34">
        <f t="shared" si="13"/>
        <v>6.2790492359795197E-2</v>
      </c>
      <c r="AR16" s="35">
        <f>('Gráfica TOT'!D128/'Gráfica TOT'!D$139)</f>
        <v>6.2790492359795197E-2</v>
      </c>
    </row>
    <row r="17" spans="1:44" s="31" customFormat="1" ht="11.45" customHeight="1">
      <c r="A17" s="28"/>
      <c r="B17" s="29" t="s">
        <v>46</v>
      </c>
      <c r="C17" s="30">
        <v>41819</v>
      </c>
      <c r="D17" s="30">
        <v>44077</v>
      </c>
      <c r="E17" s="30">
        <v>85896</v>
      </c>
      <c r="H17" s="32" t="s">
        <v>24</v>
      </c>
      <c r="J17" s="33">
        <f t="shared" si="0"/>
        <v>-4.3963772648665127E-2</v>
      </c>
      <c r="K17" s="34">
        <f t="shared" si="1"/>
        <v>-4.3963772648665127E-2</v>
      </c>
      <c r="L17" s="34"/>
      <c r="M17" s="34">
        <f t="shared" si="2"/>
        <v>4.6182845383811018E-2</v>
      </c>
      <c r="N17" s="35">
        <f t="shared" si="3"/>
        <v>4.6182845383811018E-2</v>
      </c>
      <c r="O17" s="35"/>
      <c r="P17" s="33">
        <f>('Gráfica TOT'!C40/'Gráfica TOT'!C$50)*-1</f>
        <v>-6.5201465201465206E-2</v>
      </c>
      <c r="Q17" s="34">
        <f t="shared" si="4"/>
        <v>-6.5201465201465206E-2</v>
      </c>
      <c r="R17" s="34"/>
      <c r="S17" s="34">
        <f t="shared" si="5"/>
        <v>5.2180685358255451E-2</v>
      </c>
      <c r="T17" s="35">
        <f>('Gráfica TOT'!D40/'Gráfica TOT'!D$50)</f>
        <v>5.2180685358255451E-2</v>
      </c>
      <c r="U17" s="35"/>
      <c r="V17" s="33">
        <f>('Gráfica TOT'!C62/'Gráfica TOT'!C$72)*-1</f>
        <v>-5.6071060353715597E-2</v>
      </c>
      <c r="W17" s="34">
        <f t="shared" si="6"/>
        <v>-5.6071060353715597E-2</v>
      </c>
      <c r="X17" s="34"/>
      <c r="Y17" s="34">
        <f t="shared" si="7"/>
        <v>6.5473423214008994E-2</v>
      </c>
      <c r="Z17" s="35">
        <f>('Gráfica TOT'!D62/'Gráfica TOT'!D$72)</f>
        <v>6.5473423214008994E-2</v>
      </c>
      <c r="AA17" s="35"/>
      <c r="AB17" s="33">
        <f>('Gráfica TOT'!C85/'Gráfica TOT'!C$95)*-1</f>
        <v>-6.0352554526441587E-2</v>
      </c>
      <c r="AC17" s="34">
        <f t="shared" si="8"/>
        <v>-6.0352554526441587E-2</v>
      </c>
      <c r="AD17" s="34"/>
      <c r="AE17" s="34">
        <f t="shared" si="9"/>
        <v>6.8085106382978725E-2</v>
      </c>
      <c r="AF17" s="35">
        <f>('Gráfica TOT'!D85/'Gráfica TOT'!D$95)</f>
        <v>6.8085106382978725E-2</v>
      </c>
      <c r="AG17" s="35"/>
      <c r="AH17" s="33">
        <f>('Gráfica TOT'!C107/'Gráfica TOT'!C$117)*-1</f>
        <v>-5.3050420010304696E-2</v>
      </c>
      <c r="AI17" s="34">
        <f t="shared" si="10"/>
        <v>-5.3050420010304696E-2</v>
      </c>
      <c r="AJ17" s="34"/>
      <c r="AK17" s="34">
        <f t="shared" si="11"/>
        <v>5.8103318158097168E-2</v>
      </c>
      <c r="AL17" s="35">
        <f>('Gráfica TOT'!D107/'Gráfica TOT'!D$117)</f>
        <v>5.8103318158097168E-2</v>
      </c>
      <c r="AM17" s="35"/>
      <c r="AN17" s="33">
        <f>('Gráfica TOT'!C129/'Gráfica TOT'!C$139)*-1</f>
        <v>-5.8878912326038826E-2</v>
      </c>
      <c r="AO17" s="34">
        <f t="shared" si="12"/>
        <v>-5.8878912326038826E-2</v>
      </c>
      <c r="AP17" s="34"/>
      <c r="AQ17" s="34">
        <f t="shared" si="13"/>
        <v>6.2968473888013535E-2</v>
      </c>
      <c r="AR17" s="35">
        <f>('Gráfica TOT'!D129/'Gráfica TOT'!D$139)</f>
        <v>6.2968473888013535E-2</v>
      </c>
    </row>
    <row r="18" spans="1:44" s="31" customFormat="1" ht="11.45" customHeight="1">
      <c r="A18" s="28"/>
      <c r="B18" s="29" t="s">
        <v>47</v>
      </c>
      <c r="C18" s="30">
        <v>47961</v>
      </c>
      <c r="D18" s="30">
        <v>50763</v>
      </c>
      <c r="E18" s="30">
        <v>98724</v>
      </c>
      <c r="H18" s="32" t="s">
        <v>23</v>
      </c>
      <c r="J18" s="33">
        <f t="shared" si="0"/>
        <v>-5.0420777637022123E-2</v>
      </c>
      <c r="K18" s="34">
        <f t="shared" si="1"/>
        <v>-5.0420777637022123E-2</v>
      </c>
      <c r="L18" s="34"/>
      <c r="M18" s="34">
        <f t="shared" si="2"/>
        <v>5.3188279152809825E-2</v>
      </c>
      <c r="N18" s="35">
        <f t="shared" si="3"/>
        <v>5.3188279152809825E-2</v>
      </c>
      <c r="O18" s="35"/>
      <c r="P18" s="33">
        <f>('Gráfica TOT'!C41/'Gráfica TOT'!C$50)*-1</f>
        <v>-7.3260073260073263E-2</v>
      </c>
      <c r="Q18" s="34">
        <f t="shared" si="4"/>
        <v>-7.3260073260073263E-2</v>
      </c>
      <c r="R18" s="34"/>
      <c r="S18" s="34">
        <f t="shared" si="5"/>
        <v>5.9968847352024922E-2</v>
      </c>
      <c r="T18" s="35">
        <f>('Gráfica TOT'!D41/'Gráfica TOT'!D$50)</f>
        <v>5.9968847352024922E-2</v>
      </c>
      <c r="U18" s="35"/>
      <c r="V18" s="33">
        <f>('Gráfica TOT'!C63/'Gráfica TOT'!C$72)*-1</f>
        <v>-6.0750257752399082E-2</v>
      </c>
      <c r="W18" s="34">
        <f t="shared" si="6"/>
        <v>-6.0750257752399082E-2</v>
      </c>
      <c r="X18" s="34"/>
      <c r="Y18" s="34">
        <f t="shared" si="7"/>
        <v>6.5860839919417324E-2</v>
      </c>
      <c r="Z18" s="35">
        <f>('Gráfica TOT'!D63/'Gráfica TOT'!D$72)</f>
        <v>6.5860839919417324E-2</v>
      </c>
      <c r="AA18" s="35"/>
      <c r="AB18" s="33">
        <f>('Gráfica TOT'!C86/'Gráfica TOT'!C$95)*-1</f>
        <v>-6.6925605019420381E-2</v>
      </c>
      <c r="AC18" s="34">
        <f t="shared" si="8"/>
        <v>-6.6925605019420381E-2</v>
      </c>
      <c r="AD18" s="34"/>
      <c r="AE18" s="34">
        <f t="shared" si="9"/>
        <v>7.1428571428571425E-2</v>
      </c>
      <c r="AF18" s="35">
        <f>('Gráfica TOT'!D86/'Gráfica TOT'!D$95)</f>
        <v>7.1428571428571425E-2</v>
      </c>
      <c r="AG18" s="35"/>
      <c r="AH18" s="33">
        <f>('Gráfica TOT'!C108/'Gráfica TOT'!C$117)*-1</f>
        <v>-5.6782917842632938E-2</v>
      </c>
      <c r="AI18" s="34">
        <f t="shared" si="10"/>
        <v>-5.6782917842632938E-2</v>
      </c>
      <c r="AJ18" s="34"/>
      <c r="AK18" s="34">
        <f t="shared" si="11"/>
        <v>6.2072514390899357E-2</v>
      </c>
      <c r="AL18" s="35">
        <f>('Gráfica TOT'!D108/'Gráfica TOT'!D$117)</f>
        <v>6.2072514390899357E-2</v>
      </c>
      <c r="AM18" s="35"/>
      <c r="AN18" s="33">
        <f>('Gráfica TOT'!C130/'Gráfica TOT'!C$139)*-1</f>
        <v>-6.1523761939110369E-2</v>
      </c>
      <c r="AO18" s="34">
        <f t="shared" si="12"/>
        <v>-6.1523761939110369E-2</v>
      </c>
      <c r="AP18" s="34"/>
      <c r="AQ18" s="34">
        <f t="shared" si="13"/>
        <v>6.414964235387928E-2</v>
      </c>
      <c r="AR18" s="35">
        <f>('Gráfica TOT'!D130/'Gráfica TOT'!D$139)</f>
        <v>6.414964235387928E-2</v>
      </c>
    </row>
    <row r="19" spans="1:44" s="31" customFormat="1" ht="11.45" customHeight="1">
      <c r="A19" s="28"/>
      <c r="B19" s="29" t="s">
        <v>48</v>
      </c>
      <c r="C19" s="30">
        <v>55723</v>
      </c>
      <c r="D19" s="30">
        <v>59566</v>
      </c>
      <c r="E19" s="30">
        <v>115289</v>
      </c>
      <c r="H19" s="32" t="s">
        <v>22</v>
      </c>
      <c r="J19" s="33">
        <f t="shared" si="0"/>
        <v>-5.8580867627192591E-2</v>
      </c>
      <c r="K19" s="34">
        <f t="shared" si="1"/>
        <v>-5.8580867627192591E-2</v>
      </c>
      <c r="L19" s="34"/>
      <c r="M19" s="34">
        <f t="shared" si="2"/>
        <v>6.2411855800805112E-2</v>
      </c>
      <c r="N19" s="35">
        <f t="shared" si="3"/>
        <v>6.2411855800805112E-2</v>
      </c>
      <c r="O19" s="35"/>
      <c r="P19" s="33">
        <f>('Gráfica TOT'!C42/'Gráfica TOT'!C$50)*-1</f>
        <v>-7.5457875457875453E-2</v>
      </c>
      <c r="Q19" s="34">
        <f t="shared" si="4"/>
        <v>-7.5457875457875453E-2</v>
      </c>
      <c r="R19" s="34"/>
      <c r="S19" s="34">
        <f t="shared" si="5"/>
        <v>7.5545171339563857E-2</v>
      </c>
      <c r="T19" s="35">
        <f>('Gráfica TOT'!D42/'Gráfica TOT'!D$50)</f>
        <v>7.5545171339563857E-2</v>
      </c>
      <c r="U19" s="35"/>
      <c r="V19" s="33">
        <f>('Gráfica TOT'!C64/'Gráfica TOT'!C$72)*-1</f>
        <v>-7.5263700531366481E-2</v>
      </c>
      <c r="W19" s="34">
        <f t="shared" si="6"/>
        <v>-7.5263700531366481E-2</v>
      </c>
      <c r="X19" s="34"/>
      <c r="Y19" s="34">
        <f t="shared" si="7"/>
        <v>7.2446923911359054E-2</v>
      </c>
      <c r="Z19" s="35">
        <f>('Gráfica TOT'!D64/'Gráfica TOT'!D$72)</f>
        <v>7.2446923911359054E-2</v>
      </c>
      <c r="AA19" s="35"/>
      <c r="AB19" s="33">
        <f>('Gráfica TOT'!C87/'Gráfica TOT'!C$95)*-1</f>
        <v>-9.1723931879294895E-2</v>
      </c>
      <c r="AC19" s="34">
        <f t="shared" si="8"/>
        <v>-9.1723931879294895E-2</v>
      </c>
      <c r="AD19" s="34"/>
      <c r="AE19" s="34">
        <f t="shared" si="9"/>
        <v>7.9027355623100301E-2</v>
      </c>
      <c r="AF19" s="35">
        <f>('Gráfica TOT'!D87/'Gráfica TOT'!D$95)</f>
        <v>7.9027355623100301E-2</v>
      </c>
      <c r="AG19" s="35"/>
      <c r="AH19" s="33">
        <f>('Gráfica TOT'!C109/'Gráfica TOT'!C$117)*-1</f>
        <v>-6.7399120693599338E-2</v>
      </c>
      <c r="AI19" s="34">
        <f t="shared" si="10"/>
        <v>-6.7399120693599338E-2</v>
      </c>
      <c r="AJ19" s="34"/>
      <c r="AK19" s="34">
        <f t="shared" si="11"/>
        <v>7.1855614120840558E-2</v>
      </c>
      <c r="AL19" s="35">
        <f>('Gráfica TOT'!D109/'Gráfica TOT'!D$117)</f>
        <v>7.1855614120840558E-2</v>
      </c>
      <c r="AM19" s="35"/>
      <c r="AN19" s="33">
        <f>('Gráfica TOT'!C131/'Gráfica TOT'!C$139)*-1</f>
        <v>-7.3414116324640261E-2</v>
      </c>
      <c r="AO19" s="34">
        <f t="shared" si="12"/>
        <v>-7.3414116324640261E-2</v>
      </c>
      <c r="AP19" s="34"/>
      <c r="AQ19" s="34">
        <f t="shared" si="13"/>
        <v>7.3900429917102536E-2</v>
      </c>
      <c r="AR19" s="35">
        <f>('Gráfica TOT'!D131/'Gráfica TOT'!D$139)</f>
        <v>7.3900429917102536E-2</v>
      </c>
    </row>
    <row r="20" spans="1:44" s="31" customFormat="1" ht="11.45" customHeight="1">
      <c r="A20" s="28"/>
      <c r="B20" s="29" t="s">
        <v>49</v>
      </c>
      <c r="C20" s="30">
        <v>62845</v>
      </c>
      <c r="D20" s="30">
        <v>65795</v>
      </c>
      <c r="E20" s="30">
        <v>128640</v>
      </c>
      <c r="H20" s="32" t="s">
        <v>21</v>
      </c>
      <c r="J20" s="33">
        <f t="shared" si="0"/>
        <v>-6.6068133912942917E-2</v>
      </c>
      <c r="K20" s="34">
        <f t="shared" si="1"/>
        <v>-6.6068133912942917E-2</v>
      </c>
      <c r="L20" s="34"/>
      <c r="M20" s="34">
        <f t="shared" si="2"/>
        <v>6.8938455703152338E-2</v>
      </c>
      <c r="N20" s="35">
        <f t="shared" si="3"/>
        <v>6.8938455703152338E-2</v>
      </c>
      <c r="O20" s="35"/>
      <c r="P20" s="33">
        <f>('Gráfica TOT'!C43/'Gráfica TOT'!C$50)*-1</f>
        <v>-9.3040293040293043E-2</v>
      </c>
      <c r="Q20" s="34">
        <f t="shared" si="4"/>
        <v>-9.3040293040293043E-2</v>
      </c>
      <c r="R20" s="34"/>
      <c r="S20" s="34">
        <f t="shared" si="5"/>
        <v>7.3987538940809963E-2</v>
      </c>
      <c r="T20" s="35">
        <f>('Gráfica TOT'!D43/'Gráfica TOT'!D$50)</f>
        <v>7.3987538940809963E-2</v>
      </c>
      <c r="U20" s="35"/>
      <c r="V20" s="33">
        <f>('Gráfica TOT'!C65/'Gráfica TOT'!C$72)*-1</f>
        <v>-8.5097945911650402E-2</v>
      </c>
      <c r="W20" s="34">
        <f t="shared" si="6"/>
        <v>-8.5097945911650402E-2</v>
      </c>
      <c r="X20" s="34"/>
      <c r="Y20" s="34">
        <f t="shared" si="7"/>
        <v>8.0117774678444137E-2</v>
      </c>
      <c r="Z20" s="35">
        <f>('Gráfica TOT'!D65/'Gráfica TOT'!D$72)</f>
        <v>8.0117774678444137E-2</v>
      </c>
      <c r="AA20" s="35"/>
      <c r="AB20" s="33">
        <f>('Gráfica TOT'!C88/'Gráfica TOT'!C$95)*-1</f>
        <v>-8.6943531520764866E-2</v>
      </c>
      <c r="AC20" s="34">
        <f t="shared" si="8"/>
        <v>-8.6943531520764866E-2</v>
      </c>
      <c r="AD20" s="34"/>
      <c r="AE20" s="34">
        <f t="shared" si="9"/>
        <v>7.6595744680851063E-2</v>
      </c>
      <c r="AF20" s="35">
        <f>('Gráfica TOT'!D88/'Gráfica TOT'!D$95)</f>
        <v>7.6595744680851063E-2</v>
      </c>
      <c r="AG20" s="35"/>
      <c r="AH20" s="33">
        <f>('Gráfica TOT'!C110/'Gráfica TOT'!C$117)*-1</f>
        <v>-7.3863545497465891E-2</v>
      </c>
      <c r="AI20" s="34">
        <f t="shared" si="10"/>
        <v>-7.3863545497465891E-2</v>
      </c>
      <c r="AJ20" s="34"/>
      <c r="AK20" s="34">
        <f t="shared" si="11"/>
        <v>7.6445886051459994E-2</v>
      </c>
      <c r="AL20" s="35">
        <f>('Gráfica TOT'!D110/'Gráfica TOT'!D$117)</f>
        <v>7.6445886051459994E-2</v>
      </c>
      <c r="AM20" s="35"/>
      <c r="AN20" s="33">
        <f>('Gráfica TOT'!C132/'Gráfica TOT'!C$139)*-1</f>
        <v>-7.7119040267691993E-2</v>
      </c>
      <c r="AO20" s="34">
        <f t="shared" si="12"/>
        <v>-7.7119040267691993E-2</v>
      </c>
      <c r="AP20" s="34"/>
      <c r="AQ20" s="34">
        <f t="shared" si="13"/>
        <v>7.5409795917873723E-2</v>
      </c>
      <c r="AR20" s="35">
        <f>('Gráfica TOT'!D132/'Gráfica TOT'!D$139)</f>
        <v>7.5409795917873723E-2</v>
      </c>
    </row>
    <row r="21" spans="1:44" s="31" customFormat="1" ht="11.45" customHeight="1">
      <c r="A21" s="28"/>
      <c r="B21" s="29" t="s">
        <v>50</v>
      </c>
      <c r="C21" s="30">
        <v>73824</v>
      </c>
      <c r="D21" s="30">
        <v>74531</v>
      </c>
      <c r="E21" s="30">
        <v>148355</v>
      </c>
      <c r="H21" s="32" t="s">
        <v>20</v>
      </c>
      <c r="J21" s="33">
        <f t="shared" si="0"/>
        <v>-7.7610214304862729E-2</v>
      </c>
      <c r="K21" s="34">
        <f t="shared" si="1"/>
        <v>-7.7610214304862729E-2</v>
      </c>
      <c r="L21" s="34"/>
      <c r="M21" s="34">
        <f t="shared" si="2"/>
        <v>7.8091831324745759E-2</v>
      </c>
      <c r="N21" s="35">
        <f t="shared" si="3"/>
        <v>7.8091831324745759E-2</v>
      </c>
      <c r="O21" s="35"/>
      <c r="P21" s="33">
        <f>('Gráfica TOT'!C44/'Gráfica TOT'!C$50)*-1</f>
        <v>-7.2527472527472533E-2</v>
      </c>
      <c r="Q21" s="34">
        <f t="shared" si="4"/>
        <v>-7.2527472527472533E-2</v>
      </c>
      <c r="R21" s="34"/>
      <c r="S21" s="34">
        <f t="shared" si="5"/>
        <v>9.5794392523364483E-2</v>
      </c>
      <c r="T21" s="35">
        <f>('Gráfica TOT'!D44/'Gráfica TOT'!D$50)</f>
        <v>9.5794392523364483E-2</v>
      </c>
      <c r="U21" s="35"/>
      <c r="V21" s="33">
        <f>('Gráfica TOT'!C66/'Gráfica TOT'!C$72)*-1</f>
        <v>-9.7549369497977628E-2</v>
      </c>
      <c r="W21" s="34">
        <f t="shared" si="6"/>
        <v>-9.7549369497977628E-2</v>
      </c>
      <c r="X21" s="34"/>
      <c r="Y21" s="34">
        <f t="shared" si="7"/>
        <v>9.5072059507205944E-2</v>
      </c>
      <c r="Z21" s="35">
        <f>('Gráfica TOT'!D66/'Gráfica TOT'!D$72)</f>
        <v>9.5072059507205944E-2</v>
      </c>
      <c r="AA21" s="35"/>
      <c r="AB21" s="33">
        <f>('Gráfica TOT'!C89/'Gráfica TOT'!C$95)*-1</f>
        <v>-9.0528831789662381E-2</v>
      </c>
      <c r="AC21" s="34">
        <f t="shared" si="8"/>
        <v>-9.0528831789662381E-2</v>
      </c>
      <c r="AD21" s="34"/>
      <c r="AE21" s="34">
        <f t="shared" si="9"/>
        <v>8.2674772036474165E-2</v>
      </c>
      <c r="AF21" s="35">
        <f>('Gráfica TOT'!D89/'Gráfica TOT'!D$95)</f>
        <v>8.2674772036474165E-2</v>
      </c>
      <c r="AG21" s="35"/>
      <c r="AH21" s="33">
        <f>('Gráfica TOT'!C111/'Gráfica TOT'!C$117)*-1</f>
        <v>-8.2322158785519739E-2</v>
      </c>
      <c r="AI21" s="34">
        <f t="shared" si="10"/>
        <v>-8.2322158785519739E-2</v>
      </c>
      <c r="AJ21" s="34"/>
      <c r="AK21" s="34">
        <f t="shared" si="11"/>
        <v>8.3273750192639287E-2</v>
      </c>
      <c r="AL21" s="35">
        <f>('Gráfica TOT'!D111/'Gráfica TOT'!D$117)</f>
        <v>8.3273750192639287E-2</v>
      </c>
      <c r="AM21" s="35"/>
      <c r="AN21" s="33">
        <f>('Gráfica TOT'!C133/'Gráfica TOT'!C$139)*-1</f>
        <v>-8.5518874924768701E-2</v>
      </c>
      <c r="AO21" s="34">
        <f t="shared" si="12"/>
        <v>-8.5518874924768701E-2</v>
      </c>
      <c r="AP21" s="34"/>
      <c r="AQ21" s="34">
        <f t="shared" si="13"/>
        <v>8.2107182371000176E-2</v>
      </c>
      <c r="AR21" s="35">
        <f>('Gráfica TOT'!D133/'Gráfica TOT'!D$139)</f>
        <v>8.2107182371000176E-2</v>
      </c>
    </row>
    <row r="22" spans="1:44" s="31" customFormat="1" ht="11.45" customHeight="1">
      <c r="A22" s="28"/>
      <c r="B22" s="29" t="s">
        <v>51</v>
      </c>
      <c r="C22" s="30">
        <v>91547</v>
      </c>
      <c r="D22" s="30">
        <v>90099</v>
      </c>
      <c r="E22" s="30">
        <v>181646</v>
      </c>
      <c r="H22" s="32" t="s">
        <v>19</v>
      </c>
      <c r="J22" s="33">
        <f t="shared" si="0"/>
        <v>-9.6242174482109727E-2</v>
      </c>
      <c r="K22" s="34">
        <f t="shared" si="1"/>
        <v>-9.6242174482109727E-2</v>
      </c>
      <c r="L22" s="34"/>
      <c r="M22" s="34">
        <f t="shared" si="2"/>
        <v>9.4403616086303252E-2</v>
      </c>
      <c r="N22" s="35">
        <f t="shared" si="3"/>
        <v>9.4403616086303252E-2</v>
      </c>
      <c r="O22" s="35"/>
      <c r="P22" s="33">
        <f>('Gráfica TOT'!C45/'Gráfica TOT'!C$50)*-1</f>
        <v>-9.5970695970695977E-2</v>
      </c>
      <c r="Q22" s="34">
        <f t="shared" si="4"/>
        <v>-9.5970695970695977E-2</v>
      </c>
      <c r="R22" s="34"/>
      <c r="S22" s="34">
        <f t="shared" si="5"/>
        <v>8.9563862928348906E-2</v>
      </c>
      <c r="T22" s="35">
        <f>('Gráfica TOT'!D45/'Gráfica TOT'!D$50)</f>
        <v>8.9563862928348906E-2</v>
      </c>
      <c r="U22" s="35"/>
      <c r="V22" s="33">
        <f>('Gráfica TOT'!C67/'Gráfica TOT'!C$72)*-1</f>
        <v>-9.1204695059084781E-2</v>
      </c>
      <c r="W22" s="34">
        <f t="shared" si="6"/>
        <v>-9.1204695059084781E-2</v>
      </c>
      <c r="X22" s="34"/>
      <c r="Y22" s="34">
        <f t="shared" si="7"/>
        <v>8.6548891988222534E-2</v>
      </c>
      <c r="Z22" s="35">
        <f>('Gráfica TOT'!D67/'Gráfica TOT'!D$72)</f>
        <v>8.6548891988222534E-2</v>
      </c>
      <c r="AA22" s="35"/>
      <c r="AB22" s="33">
        <f>('Gráfica TOT'!C90/'Gráfica TOT'!C$95)*-1</f>
        <v>-0.10277860770839557</v>
      </c>
      <c r="AC22" s="34">
        <f t="shared" si="8"/>
        <v>-0.10277860770839557</v>
      </c>
      <c r="AD22" s="34"/>
      <c r="AE22" s="34">
        <f t="shared" si="9"/>
        <v>7.8419452887537988E-2</v>
      </c>
      <c r="AF22" s="35">
        <f>('Gráfica TOT'!D90/'Gráfica TOT'!D$95)</f>
        <v>7.8419452887537988E-2</v>
      </c>
      <c r="AG22" s="35"/>
      <c r="AH22" s="33">
        <f>('Gráfica TOT'!C112/'Gráfica TOT'!C$117)*-1</f>
        <v>-9.1315476029061746E-2</v>
      </c>
      <c r="AI22" s="34">
        <f t="shared" si="10"/>
        <v>-9.1315476029061746E-2</v>
      </c>
      <c r="AJ22" s="34"/>
      <c r="AK22" s="34">
        <f t="shared" si="11"/>
        <v>8.9255654996749104E-2</v>
      </c>
      <c r="AL22" s="35">
        <f>('Gráfica TOT'!D112/'Gráfica TOT'!D$117)</f>
        <v>8.9255654996749104E-2</v>
      </c>
      <c r="AM22" s="35"/>
      <c r="AN22" s="33">
        <f>('Gráfica TOT'!C134/'Gráfica TOT'!C$139)*-1</f>
        <v>-9.0622311153187252E-2</v>
      </c>
      <c r="AO22" s="34">
        <f t="shared" si="12"/>
        <v>-9.0622311153187252E-2</v>
      </c>
      <c r="AP22" s="34"/>
      <c r="AQ22" s="34">
        <f t="shared" si="13"/>
        <v>8.5813148823800103E-2</v>
      </c>
      <c r="AR22" s="35">
        <f>('Gráfica TOT'!D134/'Gráfica TOT'!D$139)</f>
        <v>8.5813148823800103E-2</v>
      </c>
    </row>
    <row r="23" spans="1:44" s="31" customFormat="1" ht="11.45" customHeight="1">
      <c r="A23" s="28"/>
      <c r="B23" s="29" t="s">
        <v>52</v>
      </c>
      <c r="C23" s="30">
        <v>106895</v>
      </c>
      <c r="D23" s="30">
        <v>104614</v>
      </c>
      <c r="E23" s="30">
        <v>211509</v>
      </c>
      <c r="H23" s="32" t="s">
        <v>18</v>
      </c>
      <c r="J23" s="33">
        <f t="shared" si="0"/>
        <v>-0.11237732794373512</v>
      </c>
      <c r="K23" s="34">
        <f t="shared" si="1"/>
        <v>-0.11237732794373512</v>
      </c>
      <c r="L23" s="34"/>
      <c r="M23" s="34">
        <f t="shared" si="2"/>
        <v>0.10961209217918655</v>
      </c>
      <c r="N23" s="35">
        <f t="shared" si="3"/>
        <v>0.10961209217918655</v>
      </c>
      <c r="O23" s="35"/>
      <c r="P23" s="33">
        <f>('Gráfica TOT'!C46/'Gráfica TOT'!C$50)*-1</f>
        <v>-8.9377289377289379E-2</v>
      </c>
      <c r="Q23" s="34">
        <f t="shared" si="4"/>
        <v>-8.9377289377289379E-2</v>
      </c>
      <c r="R23" s="34"/>
      <c r="S23" s="34">
        <f t="shared" si="5"/>
        <v>6.3862928348909651E-2</v>
      </c>
      <c r="T23" s="35">
        <f>('Gráfica TOT'!D46/'Gráfica TOT'!D$50)</f>
        <v>6.3862928348909651E-2</v>
      </c>
      <c r="U23" s="35"/>
      <c r="V23" s="33">
        <f>('Gráfica TOT'!C68/'Gráfica TOT'!C$72)*-1</f>
        <v>-8.8587516853041476E-2</v>
      </c>
      <c r="W23" s="34">
        <f t="shared" si="6"/>
        <v>-8.8587516853041476E-2</v>
      </c>
      <c r="X23" s="34"/>
      <c r="Y23" s="34">
        <f t="shared" si="7"/>
        <v>7.9730357973035793E-2</v>
      </c>
      <c r="Z23" s="35">
        <f>('Gráfica TOT'!D68/'Gráfica TOT'!D$72)</f>
        <v>7.9730357973035793E-2</v>
      </c>
      <c r="AA23" s="35"/>
      <c r="AB23" s="33">
        <f>('Gráfica TOT'!C91/'Gráfica TOT'!C$95)*-1</f>
        <v>-7.4992530624439793E-2</v>
      </c>
      <c r="AC23" s="34">
        <f t="shared" si="8"/>
        <v>-7.4992530624439793E-2</v>
      </c>
      <c r="AD23" s="34"/>
      <c r="AE23" s="34">
        <f t="shared" si="9"/>
        <v>8.1155015197568389E-2</v>
      </c>
      <c r="AF23" s="35">
        <f>('Gráfica TOT'!D91/'Gráfica TOT'!D$95)</f>
        <v>8.1155015197568389E-2</v>
      </c>
      <c r="AG23" s="35"/>
      <c r="AH23" s="33">
        <f>('Gráfica TOT'!C113/'Gráfica TOT'!C$117)*-1</f>
        <v>-0.10366720693321207</v>
      </c>
      <c r="AI23" s="34">
        <f t="shared" si="10"/>
        <v>-0.10366720693321207</v>
      </c>
      <c r="AJ23" s="34"/>
      <c r="AK23" s="34">
        <f t="shared" si="11"/>
        <v>9.5506758745493234E-2</v>
      </c>
      <c r="AL23" s="35">
        <f>('Gráfica TOT'!D113/'Gráfica TOT'!D$117)</f>
        <v>9.5506758745493234E-2</v>
      </c>
      <c r="AM23" s="35"/>
      <c r="AN23" s="33">
        <f>('Gráfica TOT'!C135/'Gráfica TOT'!C$139)*-1</f>
        <v>-8.8224891862064503E-2</v>
      </c>
      <c r="AO23" s="34">
        <f t="shared" si="12"/>
        <v>-8.8224891862064503E-2</v>
      </c>
      <c r="AP23" s="34"/>
      <c r="AQ23" s="34">
        <f t="shared" si="13"/>
        <v>8.1141889575261097E-2</v>
      </c>
      <c r="AR23" s="35">
        <f>('Gráfica TOT'!D135/'Gráfica TOT'!D$139)</f>
        <v>8.1141889575261097E-2</v>
      </c>
    </row>
    <row r="24" spans="1:44" s="31" customFormat="1" ht="11.45" customHeight="1">
      <c r="A24" s="28"/>
      <c r="B24" s="29" t="s">
        <v>53</v>
      </c>
      <c r="C24" s="30">
        <v>109389</v>
      </c>
      <c r="D24" s="30">
        <v>106088</v>
      </c>
      <c r="E24" s="30">
        <v>215477</v>
      </c>
      <c r="H24" s="32" t="s">
        <v>17</v>
      </c>
      <c r="J24" s="33">
        <f t="shared" si="0"/>
        <v>-0.11499923781689733</v>
      </c>
      <c r="K24" s="34">
        <f t="shared" si="1"/>
        <v>-0.11499923781689733</v>
      </c>
      <c r="L24" s="34"/>
      <c r="M24" s="34">
        <f t="shared" si="2"/>
        <v>0.11115651476002775</v>
      </c>
      <c r="N24" s="35">
        <f t="shared" si="3"/>
        <v>0.11115651476002775</v>
      </c>
      <c r="O24" s="35"/>
      <c r="P24" s="33">
        <f>('Gráfica TOT'!C47/'Gráfica TOT'!C$50)*-1</f>
        <v>-8.7179487179487175E-2</v>
      </c>
      <c r="Q24" s="34">
        <f t="shared" si="4"/>
        <v>-8.7179487179487175E-2</v>
      </c>
      <c r="R24" s="34"/>
      <c r="S24" s="34">
        <f t="shared" si="5"/>
        <v>7.9439252336448593E-2</v>
      </c>
      <c r="T24" s="35">
        <f>('Gráfica TOT'!D47/'Gráfica TOT'!D$50)</f>
        <v>7.9439252336448593E-2</v>
      </c>
      <c r="U24" s="35"/>
      <c r="V24" s="33">
        <f>('Gráfica TOT'!C69/'Gráfica TOT'!C$72)*-1</f>
        <v>-8.0973907526370056E-2</v>
      </c>
      <c r="W24" s="34">
        <f t="shared" si="6"/>
        <v>-8.0973907526370056E-2</v>
      </c>
      <c r="X24" s="34"/>
      <c r="Y24" s="34">
        <f t="shared" si="7"/>
        <v>7.7018441035177437E-2</v>
      </c>
      <c r="Z24" s="35">
        <f>('Gráfica TOT'!D69/'Gráfica TOT'!D$72)</f>
        <v>7.7018441035177437E-2</v>
      </c>
      <c r="AA24" s="35"/>
      <c r="AB24" s="33">
        <f>('Gráfica TOT'!C92/'Gráfica TOT'!C$95)*-1</f>
        <v>-6.9913355243501646E-2</v>
      </c>
      <c r="AC24" s="34">
        <f t="shared" si="8"/>
        <v>-6.9913355243501646E-2</v>
      </c>
      <c r="AD24" s="34"/>
      <c r="AE24" s="34">
        <f t="shared" si="9"/>
        <v>7.0212765957446813E-2</v>
      </c>
      <c r="AF24" s="35">
        <f>('Gráfica TOT'!D92/'Gráfica TOT'!D$95)</f>
        <v>7.0212765957446813E-2</v>
      </c>
      <c r="AG24" s="35"/>
      <c r="AH24" s="33">
        <f>('Gráfica TOT'!C114/'Gráfica TOT'!C$117)*-1</f>
        <v>-0.10495077455587934</v>
      </c>
      <c r="AI24" s="34">
        <f t="shared" si="10"/>
        <v>-0.10495077455587934</v>
      </c>
      <c r="AJ24" s="34"/>
      <c r="AK24" s="34">
        <f t="shared" si="11"/>
        <v>9.5092046857813348E-2</v>
      </c>
      <c r="AL24" s="35">
        <f>('Gráfica TOT'!D114/'Gráfica TOT'!D$117)</f>
        <v>9.5092046857813348E-2</v>
      </c>
      <c r="AM24" s="35"/>
      <c r="AN24" s="33">
        <f>('Gráfica TOT'!C136/'Gráfica TOT'!C$139)*-1</f>
        <v>-8.3307771728006116E-2</v>
      </c>
      <c r="AO24" s="34">
        <f t="shared" si="12"/>
        <v>-8.3307771728006116E-2</v>
      </c>
      <c r="AP24" s="34"/>
      <c r="AQ24" s="34">
        <f t="shared" si="13"/>
        <v>7.5308459322956656E-2</v>
      </c>
      <c r="AR24" s="35">
        <f>('Gráfica TOT'!D136/'Gráfica TOT'!D$139)</f>
        <v>7.5308459322956656E-2</v>
      </c>
    </row>
    <row r="25" spans="1:44" s="31" customFormat="1" ht="11.45" customHeight="1">
      <c r="A25" s="28"/>
      <c r="B25" s="29" t="s">
        <v>54</v>
      </c>
      <c r="C25" s="30">
        <v>113713</v>
      </c>
      <c r="D25" s="30">
        <v>109123</v>
      </c>
      <c r="E25" s="30">
        <v>222836</v>
      </c>
      <c r="H25" s="32" t="s">
        <v>16</v>
      </c>
      <c r="J25" s="33">
        <f t="shared" si="0"/>
        <v>-0.11954500296988588</v>
      </c>
      <c r="K25" s="34">
        <f t="shared" si="1"/>
        <v>-0.11954500296988588</v>
      </c>
      <c r="L25" s="34"/>
      <c r="M25" s="34">
        <f t="shared" si="2"/>
        <v>0.11433651647838122</v>
      </c>
      <c r="N25" s="35">
        <f t="shared" si="3"/>
        <v>0.11433651647838122</v>
      </c>
      <c r="O25" s="35"/>
      <c r="P25" s="33">
        <f>('Gráfica TOT'!C48/'Gráfica TOT'!C$50)*-1</f>
        <v>-6.95970695970696E-2</v>
      </c>
      <c r="Q25" s="34">
        <f t="shared" si="4"/>
        <v>-6.95970695970696E-2</v>
      </c>
      <c r="R25" s="34"/>
      <c r="S25" s="34">
        <f t="shared" si="5"/>
        <v>8.6448598130841117E-2</v>
      </c>
      <c r="T25" s="35">
        <f>('Gráfica TOT'!D48/'Gráfica TOT'!D$50)</f>
        <v>8.6448598130841117E-2</v>
      </c>
      <c r="U25" s="35"/>
      <c r="V25" s="33">
        <f>('Gráfica TOT'!C70/'Gráfica TOT'!C$72)*-1</f>
        <v>-7.7405028154492822E-2</v>
      </c>
      <c r="W25" s="34">
        <f t="shared" si="6"/>
        <v>-7.7405028154492822E-2</v>
      </c>
      <c r="X25" s="34"/>
      <c r="Y25" s="34">
        <f t="shared" si="7"/>
        <v>6.8960173562684024E-2</v>
      </c>
      <c r="Z25" s="35">
        <f>('Gráfica TOT'!D70/'Gráfica TOT'!D$72)</f>
        <v>6.8960173562684024E-2</v>
      </c>
      <c r="AA25" s="35"/>
      <c r="AB25" s="33">
        <f>('Gráfica TOT'!C93/'Gráfica TOT'!C$95)*-1</f>
        <v>-7.0809680310726028E-2</v>
      </c>
      <c r="AC25" s="34">
        <f t="shared" si="8"/>
        <v>-7.0809680310726028E-2</v>
      </c>
      <c r="AD25" s="34"/>
      <c r="AE25" s="34">
        <f t="shared" si="9"/>
        <v>6.4133738601823712E-2</v>
      </c>
      <c r="AF25" s="35">
        <f>('Gráfica TOT'!D93/'Gráfica TOT'!D$95)</f>
        <v>6.4133738601823712E-2</v>
      </c>
      <c r="AG25" s="35"/>
      <c r="AH25" s="33">
        <f>('Gráfica TOT'!C115/'Gráfica TOT'!C$117)*-1</f>
        <v>-9.5055622422521815E-2</v>
      </c>
      <c r="AI25" s="34">
        <f t="shared" si="10"/>
        <v>-9.5055622422521815E-2</v>
      </c>
      <c r="AJ25" s="34"/>
      <c r="AK25" s="34">
        <f t="shared" si="11"/>
        <v>8.6603350898509346E-2</v>
      </c>
      <c r="AL25" s="35">
        <f>('Gráfica TOT'!D115/'Gráfica TOT'!D$117)</f>
        <v>8.6603350898509346E-2</v>
      </c>
      <c r="AM25" s="35"/>
      <c r="AN25" s="33">
        <f>('Gráfica TOT'!C137/'Gráfica TOT'!C$139)*-1</f>
        <v>-7.6347121379174487E-2</v>
      </c>
      <c r="AO25" s="34">
        <f t="shared" si="12"/>
        <v>-7.6347121379174487E-2</v>
      </c>
      <c r="AP25" s="34"/>
      <c r="AQ25" s="34">
        <f t="shared" si="13"/>
        <v>6.9193695301670632E-2</v>
      </c>
      <c r="AR25" s="35">
        <f>('Gráfica TOT'!D137/'Gráfica TOT'!D$139)</f>
        <v>6.9193695301670632E-2</v>
      </c>
    </row>
    <row r="26" spans="1:44" s="31" customFormat="1" ht="11.45" customHeight="1" thickBot="1">
      <c r="A26" s="28"/>
      <c r="B26" s="29" t="s">
        <v>55</v>
      </c>
      <c r="C26" s="30">
        <v>105040</v>
      </c>
      <c r="D26" s="30">
        <v>101080</v>
      </c>
      <c r="E26" s="30">
        <v>206120</v>
      </c>
      <c r="H26" s="36" t="s">
        <v>15</v>
      </c>
      <c r="J26" s="37">
        <f t="shared" si="0"/>
        <v>-0.11042719048795488</v>
      </c>
      <c r="K26" s="38">
        <f t="shared" si="1"/>
        <v>-0.11042719048795488</v>
      </c>
      <c r="L26" s="38"/>
      <c r="M26" s="38">
        <f t="shared" si="2"/>
        <v>0.10590924998061614</v>
      </c>
      <c r="N26" s="39">
        <f t="shared" si="3"/>
        <v>0.10590924998061614</v>
      </c>
      <c r="O26" s="39"/>
      <c r="P26" s="37">
        <f>('Gráfica TOT'!C49/'Gráfica TOT'!C$50)*-1</f>
        <v>-6.5201465201465206E-2</v>
      </c>
      <c r="Q26" s="38">
        <f t="shared" si="4"/>
        <v>-6.5201465201465206E-2</v>
      </c>
      <c r="R26" s="38"/>
      <c r="S26" s="38">
        <f t="shared" si="5"/>
        <v>6.6978193146417439E-2</v>
      </c>
      <c r="T26" s="39">
        <f>('Gráfica TOT'!D49/'Gráfica TOT'!D$50)</f>
        <v>6.6978193146417439E-2</v>
      </c>
      <c r="U26" s="39"/>
      <c r="V26" s="37">
        <f>('Gráfica TOT'!C71/'Gráfica TOT'!C$72)*-1</f>
        <v>-7.3201681338726302E-2</v>
      </c>
      <c r="W26" s="38">
        <f t="shared" si="6"/>
        <v>-7.3201681338726302E-2</v>
      </c>
      <c r="X26" s="38"/>
      <c r="Y26" s="38">
        <f t="shared" si="7"/>
        <v>6.6093289942662323E-2</v>
      </c>
      <c r="Z26" s="39">
        <f>('Gráfica TOT'!D71/'Gráfica TOT'!D$72)</f>
        <v>6.6093289942662323E-2</v>
      </c>
      <c r="AA26" s="39"/>
      <c r="AB26" s="37">
        <f>('Gráfica TOT'!C94/'Gráfica TOT'!C$95)*-1</f>
        <v>-5.7663579324768448E-2</v>
      </c>
      <c r="AC26" s="38">
        <f t="shared" si="8"/>
        <v>-5.7663579324768448E-2</v>
      </c>
      <c r="AD26" s="38"/>
      <c r="AE26" s="38">
        <f t="shared" si="9"/>
        <v>5.4711246200607903E-2</v>
      </c>
      <c r="AF26" s="39">
        <f>('Gráfica TOT'!D94/'Gráfica TOT'!D$95)</f>
        <v>5.4711246200607903E-2</v>
      </c>
      <c r="AG26" s="39"/>
      <c r="AH26" s="37">
        <f>('Gráfica TOT'!C116/'Gráfica TOT'!C$117)*-1</f>
        <v>-8.2322158785519739E-2</v>
      </c>
      <c r="AI26" s="38">
        <f t="shared" si="10"/>
        <v>-8.2322158785519739E-2</v>
      </c>
      <c r="AJ26" s="38"/>
      <c r="AK26" s="38">
        <f t="shared" si="11"/>
        <v>7.5155450815633115E-2</v>
      </c>
      <c r="AL26" s="39">
        <f>('Gráfica TOT'!D116/'Gráfica TOT'!D$117)</f>
        <v>7.5155450815633115E-2</v>
      </c>
      <c r="AM26" s="39"/>
      <c r="AN26" s="37">
        <f>('Gráfica TOT'!C138/'Gráfica TOT'!C$139)*-1</f>
        <v>-6.9697776604932093E-2</v>
      </c>
      <c r="AO26" s="38">
        <f t="shared" si="12"/>
        <v>-6.9697776604932093E-2</v>
      </c>
      <c r="AP26" s="38"/>
      <c r="AQ26" s="38">
        <f t="shared" si="13"/>
        <v>6.2919241738220416E-2</v>
      </c>
      <c r="AR26" s="39">
        <f>('Gráfica TOT'!D138/'Gráfica TOT'!D$139)</f>
        <v>6.2919241738220416E-2</v>
      </c>
    </row>
    <row r="27" spans="1:44">
      <c r="A27" s="22"/>
      <c r="B27" s="40" t="s">
        <v>14</v>
      </c>
      <c r="C27" s="41">
        <v>951215</v>
      </c>
      <c r="D27" s="41">
        <v>954402</v>
      </c>
      <c r="E27" s="41">
        <v>1905617</v>
      </c>
      <c r="F27" s="42"/>
    </row>
    <row r="28" spans="1:44">
      <c r="H28" s="6" t="s">
        <v>33</v>
      </c>
    </row>
    <row r="30" spans="1:44" ht="21">
      <c r="A30" s="15" t="s">
        <v>34</v>
      </c>
      <c r="B30" s="15" t="s">
        <v>2</v>
      </c>
      <c r="C30" s="16" t="s">
        <v>10</v>
      </c>
      <c r="D30" s="17"/>
      <c r="E30" s="17"/>
    </row>
    <row r="31" spans="1:44">
      <c r="A31" s="22" t="s">
        <v>4</v>
      </c>
      <c r="B31" s="23"/>
      <c r="C31" s="24" t="s">
        <v>12</v>
      </c>
      <c r="D31" s="24" t="s">
        <v>13</v>
      </c>
      <c r="E31" s="25" t="s">
        <v>11</v>
      </c>
    </row>
    <row r="32" spans="1:44">
      <c r="A32" s="28"/>
      <c r="B32" s="29" t="s">
        <v>37</v>
      </c>
      <c r="C32" s="30">
        <v>5</v>
      </c>
      <c r="D32" s="30">
        <v>12</v>
      </c>
      <c r="E32" s="30">
        <f t="shared" ref="E32:E50" si="14">C32+D32</f>
        <v>17</v>
      </c>
    </row>
    <row r="33" spans="1:5">
      <c r="A33" s="28"/>
      <c r="B33" s="29" t="s">
        <v>39</v>
      </c>
      <c r="C33" s="30">
        <v>8</v>
      </c>
      <c r="D33" s="30">
        <v>14</v>
      </c>
      <c r="E33" s="30">
        <f t="shared" si="14"/>
        <v>22</v>
      </c>
    </row>
    <row r="34" spans="1:5">
      <c r="A34" s="28"/>
      <c r="B34" s="29" t="s">
        <v>40</v>
      </c>
      <c r="C34" s="30">
        <v>17</v>
      </c>
      <c r="D34" s="30">
        <v>20</v>
      </c>
      <c r="E34" s="30">
        <f t="shared" si="14"/>
        <v>37</v>
      </c>
    </row>
    <row r="35" spans="1:5">
      <c r="A35" s="28"/>
      <c r="B35" s="29" t="s">
        <v>41</v>
      </c>
      <c r="C35" s="30">
        <v>22</v>
      </c>
      <c r="D35" s="30">
        <v>28</v>
      </c>
      <c r="E35" s="30">
        <f t="shared" si="14"/>
        <v>50</v>
      </c>
    </row>
    <row r="36" spans="1:5">
      <c r="A36" s="28"/>
      <c r="B36" s="29" t="s">
        <v>42</v>
      </c>
      <c r="C36" s="30">
        <v>41</v>
      </c>
      <c r="D36" s="30">
        <v>40</v>
      </c>
      <c r="E36" s="30">
        <f t="shared" si="14"/>
        <v>81</v>
      </c>
    </row>
    <row r="37" spans="1:5">
      <c r="A37" s="28"/>
      <c r="B37" s="29" t="s">
        <v>43</v>
      </c>
      <c r="C37" s="30">
        <v>46</v>
      </c>
      <c r="D37" s="30">
        <v>50</v>
      </c>
      <c r="E37" s="30">
        <f t="shared" si="14"/>
        <v>96</v>
      </c>
    </row>
    <row r="38" spans="1:5">
      <c r="A38" s="28"/>
      <c r="B38" s="29" t="s">
        <v>44</v>
      </c>
      <c r="C38" s="30">
        <v>71</v>
      </c>
      <c r="D38" s="30">
        <v>74</v>
      </c>
      <c r="E38" s="30">
        <f t="shared" si="14"/>
        <v>145</v>
      </c>
    </row>
    <row r="39" spans="1:5">
      <c r="A39" s="28"/>
      <c r="B39" s="29" t="s">
        <v>45</v>
      </c>
      <c r="C39" s="30">
        <v>81</v>
      </c>
      <c r="D39" s="30">
        <v>91</v>
      </c>
      <c r="E39" s="30">
        <f t="shared" si="14"/>
        <v>172</v>
      </c>
    </row>
    <row r="40" spans="1:5">
      <c r="A40" s="28"/>
      <c r="B40" s="29" t="s">
        <v>46</v>
      </c>
      <c r="C40" s="30">
        <v>89</v>
      </c>
      <c r="D40" s="30">
        <v>67</v>
      </c>
      <c r="E40" s="30">
        <f t="shared" si="14"/>
        <v>156</v>
      </c>
    </row>
    <row r="41" spans="1:5">
      <c r="A41" s="28"/>
      <c r="B41" s="29" t="s">
        <v>47</v>
      </c>
      <c r="C41" s="30">
        <v>100</v>
      </c>
      <c r="D41" s="30">
        <v>77</v>
      </c>
      <c r="E41" s="30">
        <f t="shared" si="14"/>
        <v>177</v>
      </c>
    </row>
    <row r="42" spans="1:5">
      <c r="A42" s="28"/>
      <c r="B42" s="29" t="s">
        <v>48</v>
      </c>
      <c r="C42" s="30">
        <v>103</v>
      </c>
      <c r="D42" s="30">
        <v>97</v>
      </c>
      <c r="E42" s="30">
        <f t="shared" si="14"/>
        <v>200</v>
      </c>
    </row>
    <row r="43" spans="1:5">
      <c r="A43" s="28"/>
      <c r="B43" s="29" t="s">
        <v>49</v>
      </c>
      <c r="C43" s="30">
        <v>127</v>
      </c>
      <c r="D43" s="30">
        <v>95</v>
      </c>
      <c r="E43" s="30">
        <f t="shared" si="14"/>
        <v>222</v>
      </c>
    </row>
    <row r="44" spans="1:5">
      <c r="A44" s="28"/>
      <c r="B44" s="29" t="s">
        <v>50</v>
      </c>
      <c r="C44" s="30">
        <v>99</v>
      </c>
      <c r="D44" s="30">
        <v>123</v>
      </c>
      <c r="E44" s="30">
        <f t="shared" si="14"/>
        <v>222</v>
      </c>
    </row>
    <row r="45" spans="1:5">
      <c r="A45" s="28"/>
      <c r="B45" s="29" t="s">
        <v>51</v>
      </c>
      <c r="C45" s="30">
        <v>131</v>
      </c>
      <c r="D45" s="30">
        <v>115</v>
      </c>
      <c r="E45" s="30">
        <f t="shared" si="14"/>
        <v>246</v>
      </c>
    </row>
    <row r="46" spans="1:5">
      <c r="A46" s="28"/>
      <c r="B46" s="29" t="s">
        <v>52</v>
      </c>
      <c r="C46" s="30">
        <v>122</v>
      </c>
      <c r="D46" s="30">
        <v>82</v>
      </c>
      <c r="E46" s="30">
        <f t="shared" si="14"/>
        <v>204</v>
      </c>
    </row>
    <row r="47" spans="1:5">
      <c r="A47" s="28"/>
      <c r="B47" s="29" t="s">
        <v>53</v>
      </c>
      <c r="C47" s="30">
        <v>119</v>
      </c>
      <c r="D47" s="30">
        <v>102</v>
      </c>
      <c r="E47" s="30">
        <f t="shared" si="14"/>
        <v>221</v>
      </c>
    </row>
    <row r="48" spans="1:5">
      <c r="A48" s="28"/>
      <c r="B48" s="29" t="s">
        <v>54</v>
      </c>
      <c r="C48" s="30">
        <v>95</v>
      </c>
      <c r="D48" s="30">
        <v>111</v>
      </c>
      <c r="E48" s="30">
        <f t="shared" si="14"/>
        <v>206</v>
      </c>
    </row>
    <row r="49" spans="1:5">
      <c r="A49" s="28"/>
      <c r="B49" s="29" t="s">
        <v>55</v>
      </c>
      <c r="C49" s="30">
        <v>89</v>
      </c>
      <c r="D49" s="30">
        <v>86</v>
      </c>
      <c r="E49" s="30">
        <f t="shared" si="14"/>
        <v>175</v>
      </c>
    </row>
    <row r="50" spans="1:5">
      <c r="A50" s="22"/>
      <c r="B50" s="40" t="s">
        <v>14</v>
      </c>
      <c r="C50" s="41">
        <v>1365</v>
      </c>
      <c r="D50" s="41">
        <v>1284</v>
      </c>
      <c r="E50" s="30">
        <f t="shared" si="14"/>
        <v>2649</v>
      </c>
    </row>
    <row r="52" spans="1:5" ht="21">
      <c r="A52" s="15" t="s">
        <v>34</v>
      </c>
      <c r="B52" s="15" t="s">
        <v>2</v>
      </c>
      <c r="C52" s="16" t="s">
        <v>10</v>
      </c>
      <c r="D52" s="17"/>
      <c r="E52" s="17"/>
    </row>
    <row r="53" spans="1:5" ht="31.5">
      <c r="A53" s="22" t="s">
        <v>5</v>
      </c>
      <c r="B53" s="23"/>
      <c r="C53" s="24" t="s">
        <v>12</v>
      </c>
      <c r="D53" s="24" t="s">
        <v>13</v>
      </c>
      <c r="E53" s="25" t="s">
        <v>11</v>
      </c>
    </row>
    <row r="54" spans="1:5">
      <c r="A54" s="28"/>
      <c r="B54" s="29" t="s">
        <v>37</v>
      </c>
      <c r="C54" s="30">
        <v>87</v>
      </c>
      <c r="D54" s="30">
        <v>121</v>
      </c>
      <c r="E54" s="30">
        <f>SUM(C54:D54)</f>
        <v>208</v>
      </c>
    </row>
    <row r="55" spans="1:5">
      <c r="A55" s="28"/>
      <c r="B55" s="29" t="s">
        <v>39</v>
      </c>
      <c r="C55" s="30">
        <v>101</v>
      </c>
      <c r="D55" s="30">
        <v>143</v>
      </c>
      <c r="E55" s="30">
        <f t="shared" ref="E55:E71" si="15">SUM(C55:D55)</f>
        <v>244</v>
      </c>
    </row>
    <row r="56" spans="1:5">
      <c r="A56" s="28"/>
      <c r="B56" s="29" t="s">
        <v>40</v>
      </c>
      <c r="C56" s="30">
        <v>166</v>
      </c>
      <c r="D56" s="30">
        <v>184</v>
      </c>
      <c r="E56" s="30">
        <f t="shared" si="15"/>
        <v>350</v>
      </c>
    </row>
    <row r="57" spans="1:5">
      <c r="A57" s="28"/>
      <c r="B57" s="29" t="s">
        <v>41</v>
      </c>
      <c r="C57" s="30">
        <v>230</v>
      </c>
      <c r="D57" s="30">
        <v>266</v>
      </c>
      <c r="E57" s="30">
        <f t="shared" si="15"/>
        <v>496</v>
      </c>
    </row>
    <row r="58" spans="1:5">
      <c r="A58" s="28"/>
      <c r="B58" s="29" t="s">
        <v>42</v>
      </c>
      <c r="C58" s="30">
        <v>335</v>
      </c>
      <c r="D58" s="30">
        <v>373</v>
      </c>
      <c r="E58" s="30">
        <f t="shared" si="15"/>
        <v>708</v>
      </c>
    </row>
    <row r="59" spans="1:5">
      <c r="A59" s="28"/>
      <c r="B59" s="29" t="s">
        <v>43</v>
      </c>
      <c r="C59" s="30">
        <v>456</v>
      </c>
      <c r="D59" s="30">
        <v>529</v>
      </c>
      <c r="E59" s="30">
        <f t="shared" si="15"/>
        <v>985</v>
      </c>
    </row>
    <row r="60" spans="1:5">
      <c r="A60" s="28"/>
      <c r="B60" s="29" t="s">
        <v>44</v>
      </c>
      <c r="C60" s="30">
        <v>620</v>
      </c>
      <c r="D60" s="30">
        <v>727</v>
      </c>
      <c r="E60" s="30">
        <f t="shared" si="15"/>
        <v>1347</v>
      </c>
    </row>
    <row r="61" spans="1:5">
      <c r="A61" s="28"/>
      <c r="B61" s="29" t="s">
        <v>45</v>
      </c>
      <c r="C61" s="30">
        <v>702</v>
      </c>
      <c r="D61" s="30">
        <v>789</v>
      </c>
      <c r="E61" s="30">
        <f t="shared" si="15"/>
        <v>1491</v>
      </c>
    </row>
    <row r="62" spans="1:5">
      <c r="A62" s="28"/>
      <c r="B62" s="29" t="s">
        <v>46</v>
      </c>
      <c r="C62" s="30">
        <v>707</v>
      </c>
      <c r="D62" s="30">
        <v>845</v>
      </c>
      <c r="E62" s="30">
        <f t="shared" si="15"/>
        <v>1552</v>
      </c>
    </row>
    <row r="63" spans="1:5">
      <c r="A63" s="28"/>
      <c r="B63" s="29" t="s">
        <v>47</v>
      </c>
      <c r="C63" s="30">
        <v>766</v>
      </c>
      <c r="D63" s="30">
        <v>850</v>
      </c>
      <c r="E63" s="30">
        <f t="shared" si="15"/>
        <v>1616</v>
      </c>
    </row>
    <row r="64" spans="1:5">
      <c r="A64" s="28"/>
      <c r="B64" s="29" t="s">
        <v>48</v>
      </c>
      <c r="C64" s="30">
        <v>949</v>
      </c>
      <c r="D64" s="30">
        <v>935</v>
      </c>
      <c r="E64" s="30">
        <f t="shared" si="15"/>
        <v>1884</v>
      </c>
    </row>
    <row r="65" spans="1:5">
      <c r="A65" s="28"/>
      <c r="B65" s="29" t="s">
        <v>49</v>
      </c>
      <c r="C65" s="30">
        <v>1073</v>
      </c>
      <c r="D65" s="30">
        <v>1034</v>
      </c>
      <c r="E65" s="30">
        <f t="shared" si="15"/>
        <v>2107</v>
      </c>
    </row>
    <row r="66" spans="1:5">
      <c r="A66" s="28"/>
      <c r="B66" s="29" t="s">
        <v>50</v>
      </c>
      <c r="C66" s="30">
        <v>1230</v>
      </c>
      <c r="D66" s="30">
        <v>1227</v>
      </c>
      <c r="E66" s="30">
        <f t="shared" si="15"/>
        <v>2457</v>
      </c>
    </row>
    <row r="67" spans="1:5">
      <c r="A67" s="28"/>
      <c r="B67" s="29" t="s">
        <v>51</v>
      </c>
      <c r="C67" s="30">
        <v>1150</v>
      </c>
      <c r="D67" s="30">
        <v>1117</v>
      </c>
      <c r="E67" s="30">
        <f t="shared" si="15"/>
        <v>2267</v>
      </c>
    </row>
    <row r="68" spans="1:5">
      <c r="A68" s="28"/>
      <c r="B68" s="29" t="s">
        <v>52</v>
      </c>
      <c r="C68" s="30">
        <v>1117</v>
      </c>
      <c r="D68" s="30">
        <v>1029</v>
      </c>
      <c r="E68" s="30">
        <f t="shared" si="15"/>
        <v>2146</v>
      </c>
    </row>
    <row r="69" spans="1:5">
      <c r="A69" s="28"/>
      <c r="B69" s="29" t="s">
        <v>53</v>
      </c>
      <c r="C69" s="30">
        <v>1021</v>
      </c>
      <c r="D69" s="30">
        <v>994</v>
      </c>
      <c r="E69" s="30">
        <f t="shared" si="15"/>
        <v>2015</v>
      </c>
    </row>
    <row r="70" spans="1:5">
      <c r="A70" s="28"/>
      <c r="B70" s="29" t="s">
        <v>54</v>
      </c>
      <c r="C70" s="30">
        <v>976</v>
      </c>
      <c r="D70" s="30">
        <v>890</v>
      </c>
      <c r="E70" s="30">
        <f t="shared" si="15"/>
        <v>1866</v>
      </c>
    </row>
    <row r="71" spans="1:5">
      <c r="A71" s="28"/>
      <c r="B71" s="29" t="s">
        <v>55</v>
      </c>
      <c r="C71" s="30">
        <v>923</v>
      </c>
      <c r="D71" s="30">
        <v>853</v>
      </c>
      <c r="E71" s="30">
        <f t="shared" si="15"/>
        <v>1776</v>
      </c>
    </row>
    <row r="72" spans="1:5">
      <c r="A72" s="22"/>
      <c r="B72" s="40" t="s">
        <v>14</v>
      </c>
      <c r="C72" s="41">
        <v>12609</v>
      </c>
      <c r="D72" s="41">
        <v>12906</v>
      </c>
      <c r="E72" s="41">
        <v>25515</v>
      </c>
    </row>
    <row r="75" spans="1:5" ht="21">
      <c r="A75" s="15" t="s">
        <v>34</v>
      </c>
      <c r="B75" s="15" t="s">
        <v>2</v>
      </c>
      <c r="C75" s="16" t="s">
        <v>10</v>
      </c>
      <c r="D75" s="17"/>
      <c r="E75" s="17"/>
    </row>
    <row r="76" spans="1:5">
      <c r="A76" s="22" t="s">
        <v>6</v>
      </c>
      <c r="B76" s="23"/>
      <c r="C76" s="24" t="s">
        <v>12</v>
      </c>
      <c r="D76" s="24" t="s">
        <v>13</v>
      </c>
      <c r="E76" s="25" t="s">
        <v>11</v>
      </c>
    </row>
    <row r="77" spans="1:5">
      <c r="A77" s="28"/>
      <c r="B77" s="29" t="s">
        <v>37</v>
      </c>
      <c r="C77" s="30">
        <v>34</v>
      </c>
      <c r="D77" s="30">
        <v>39</v>
      </c>
      <c r="E77" s="30">
        <f>SUM(C77:D77)</f>
        <v>73</v>
      </c>
    </row>
    <row r="78" spans="1:5">
      <c r="A78" s="28"/>
      <c r="B78" s="29" t="s">
        <v>39</v>
      </c>
      <c r="C78" s="30">
        <v>37</v>
      </c>
      <c r="D78" s="30">
        <v>54</v>
      </c>
      <c r="E78" s="30">
        <v>91</v>
      </c>
    </row>
    <row r="79" spans="1:5">
      <c r="A79" s="28"/>
      <c r="B79" s="29" t="s">
        <v>40</v>
      </c>
      <c r="C79" s="30">
        <v>61</v>
      </c>
      <c r="D79" s="30">
        <v>78</v>
      </c>
      <c r="E79" s="30">
        <v>139</v>
      </c>
    </row>
    <row r="80" spans="1:5">
      <c r="A80" s="28"/>
      <c r="B80" s="29" t="s">
        <v>41</v>
      </c>
      <c r="C80" s="30">
        <v>61</v>
      </c>
      <c r="D80" s="30">
        <v>92</v>
      </c>
      <c r="E80" s="30">
        <v>153</v>
      </c>
    </row>
    <row r="81" spans="1:5">
      <c r="A81" s="28"/>
      <c r="B81" s="29" t="s">
        <v>42</v>
      </c>
      <c r="C81" s="30">
        <v>111</v>
      </c>
      <c r="D81" s="30">
        <v>109</v>
      </c>
      <c r="E81" s="30">
        <v>220</v>
      </c>
    </row>
    <row r="82" spans="1:5">
      <c r="A82" s="28"/>
      <c r="B82" s="29" t="s">
        <v>43</v>
      </c>
      <c r="C82" s="30">
        <v>128</v>
      </c>
      <c r="D82" s="30">
        <v>160</v>
      </c>
      <c r="E82" s="30">
        <v>288</v>
      </c>
    </row>
    <row r="83" spans="1:5">
      <c r="A83" s="28"/>
      <c r="B83" s="29" t="s">
        <v>44</v>
      </c>
      <c r="C83" s="30">
        <v>147</v>
      </c>
      <c r="D83" s="30">
        <v>178</v>
      </c>
      <c r="E83" s="30">
        <v>325</v>
      </c>
    </row>
    <row r="84" spans="1:5">
      <c r="A84" s="28"/>
      <c r="B84" s="29" t="s">
        <v>45</v>
      </c>
      <c r="C84" s="30">
        <v>182</v>
      </c>
      <c r="D84" s="30">
        <v>190</v>
      </c>
      <c r="E84" s="30">
        <v>372</v>
      </c>
    </row>
    <row r="85" spans="1:5">
      <c r="A85" s="28"/>
      <c r="B85" s="29" t="s">
        <v>46</v>
      </c>
      <c r="C85" s="30">
        <v>202</v>
      </c>
      <c r="D85" s="30">
        <v>224</v>
      </c>
      <c r="E85" s="30">
        <v>426</v>
      </c>
    </row>
    <row r="86" spans="1:5">
      <c r="A86" s="28"/>
      <c r="B86" s="29" t="s">
        <v>47</v>
      </c>
      <c r="C86" s="30">
        <v>224</v>
      </c>
      <c r="D86" s="30">
        <v>235</v>
      </c>
      <c r="E86" s="30">
        <v>459</v>
      </c>
    </row>
    <row r="87" spans="1:5">
      <c r="A87" s="28"/>
      <c r="B87" s="29" t="s">
        <v>48</v>
      </c>
      <c r="C87" s="30">
        <v>307</v>
      </c>
      <c r="D87" s="30">
        <v>260</v>
      </c>
      <c r="E87" s="30">
        <v>567</v>
      </c>
    </row>
    <row r="88" spans="1:5">
      <c r="A88" s="28"/>
      <c r="B88" s="29" t="s">
        <v>49</v>
      </c>
      <c r="C88" s="30">
        <v>291</v>
      </c>
      <c r="D88" s="30">
        <v>252</v>
      </c>
      <c r="E88" s="30">
        <v>543</v>
      </c>
    </row>
    <row r="89" spans="1:5">
      <c r="A89" s="28"/>
      <c r="B89" s="29" t="s">
        <v>50</v>
      </c>
      <c r="C89" s="30">
        <v>303</v>
      </c>
      <c r="D89" s="30">
        <v>272</v>
      </c>
      <c r="E89" s="30">
        <v>575</v>
      </c>
    </row>
    <row r="90" spans="1:5">
      <c r="A90" s="28"/>
      <c r="B90" s="29" t="s">
        <v>51</v>
      </c>
      <c r="C90" s="30">
        <v>344</v>
      </c>
      <c r="D90" s="30">
        <v>258</v>
      </c>
      <c r="E90" s="30">
        <v>602</v>
      </c>
    </row>
    <row r="91" spans="1:5">
      <c r="A91" s="28"/>
      <c r="B91" s="29" t="s">
        <v>52</v>
      </c>
      <c r="C91" s="30">
        <v>251</v>
      </c>
      <c r="D91" s="30">
        <v>267</v>
      </c>
      <c r="E91" s="30">
        <v>518</v>
      </c>
    </row>
    <row r="92" spans="1:5">
      <c r="A92" s="28"/>
      <c r="B92" s="29" t="s">
        <v>53</v>
      </c>
      <c r="C92" s="30">
        <v>234</v>
      </c>
      <c r="D92" s="30">
        <v>231</v>
      </c>
      <c r="E92" s="30">
        <v>465</v>
      </c>
    </row>
    <row r="93" spans="1:5">
      <c r="A93" s="28"/>
      <c r="B93" s="29" t="s">
        <v>54</v>
      </c>
      <c r="C93" s="30">
        <v>237</v>
      </c>
      <c r="D93" s="30">
        <v>211</v>
      </c>
      <c r="E93" s="30">
        <v>448</v>
      </c>
    </row>
    <row r="94" spans="1:5">
      <c r="A94" s="28"/>
      <c r="B94" s="29" t="s">
        <v>55</v>
      </c>
      <c r="C94" s="30">
        <v>193</v>
      </c>
      <c r="D94" s="30">
        <v>180</v>
      </c>
      <c r="E94" s="30">
        <v>373</v>
      </c>
    </row>
    <row r="95" spans="1:5">
      <c r="A95" s="22"/>
      <c r="B95" s="40" t="s">
        <v>14</v>
      </c>
      <c r="C95" s="41">
        <v>3347</v>
      </c>
      <c r="D95" s="41">
        <v>3290</v>
      </c>
      <c r="E95" s="41">
        <v>6637</v>
      </c>
    </row>
    <row r="97" spans="1:5" ht="21">
      <c r="A97" s="15" t="s">
        <v>34</v>
      </c>
      <c r="B97" s="15" t="s">
        <v>2</v>
      </c>
      <c r="C97" s="16" t="s">
        <v>10</v>
      </c>
      <c r="D97" s="17"/>
      <c r="E97" s="17"/>
    </row>
    <row r="98" spans="1:5" ht="31.5">
      <c r="A98" s="22" t="s">
        <v>7</v>
      </c>
      <c r="B98" s="23"/>
      <c r="C98" s="24" t="s">
        <v>12</v>
      </c>
      <c r="D98" s="24" t="s">
        <v>13</v>
      </c>
      <c r="E98" s="25" t="s">
        <v>11</v>
      </c>
    </row>
    <row r="99" spans="1:5">
      <c r="A99" s="28"/>
      <c r="B99" s="29" t="s">
        <v>37</v>
      </c>
      <c r="C99" s="30">
        <v>8751</v>
      </c>
      <c r="D99" s="30">
        <v>12594</v>
      </c>
      <c r="E99" s="30">
        <v>6864</v>
      </c>
    </row>
    <row r="100" spans="1:5">
      <c r="A100" s="28"/>
      <c r="B100" s="29" t="s">
        <v>39</v>
      </c>
      <c r="C100" s="30">
        <v>11052</v>
      </c>
      <c r="D100" s="30">
        <v>14578</v>
      </c>
      <c r="E100" s="30">
        <v>25630</v>
      </c>
    </row>
    <row r="101" spans="1:5">
      <c r="A101" s="28"/>
      <c r="B101" s="29" t="s">
        <v>40</v>
      </c>
      <c r="C101" s="30">
        <v>17245</v>
      </c>
      <c r="D101" s="30">
        <v>20092</v>
      </c>
      <c r="E101" s="30">
        <v>37337</v>
      </c>
    </row>
    <row r="102" spans="1:5">
      <c r="A102" s="28"/>
      <c r="B102" s="29" t="s">
        <v>41</v>
      </c>
      <c r="C102" s="30">
        <v>23301</v>
      </c>
      <c r="D102" s="30">
        <v>26006</v>
      </c>
      <c r="E102" s="30">
        <v>49307</v>
      </c>
    </row>
    <row r="103" spans="1:5">
      <c r="A103" s="28"/>
      <c r="B103" s="29" t="s">
        <v>42</v>
      </c>
      <c r="C103" s="30">
        <v>34316</v>
      </c>
      <c r="D103" s="30">
        <v>38043</v>
      </c>
      <c r="E103" s="30">
        <v>72359</v>
      </c>
    </row>
    <row r="104" spans="1:5">
      <c r="A104" s="28"/>
      <c r="B104" s="29" t="s">
        <v>43</v>
      </c>
      <c r="C104" s="30">
        <v>46459</v>
      </c>
      <c r="D104" s="30">
        <v>52265</v>
      </c>
      <c r="E104" s="30">
        <v>98724</v>
      </c>
    </row>
    <row r="105" spans="1:5">
      <c r="A105" s="28"/>
      <c r="B105" s="29" t="s">
        <v>44</v>
      </c>
      <c r="C105" s="30">
        <v>60314</v>
      </c>
      <c r="D105" s="30">
        <v>68629</v>
      </c>
      <c r="E105" s="30">
        <v>128943</v>
      </c>
    </row>
    <row r="106" spans="1:5">
      <c r="A106" s="28"/>
      <c r="B106" s="29" t="s">
        <v>45</v>
      </c>
      <c r="C106" s="30">
        <v>70767</v>
      </c>
      <c r="D106" s="30">
        <v>80204</v>
      </c>
      <c r="E106" s="30">
        <v>150971</v>
      </c>
    </row>
    <row r="107" spans="1:5">
      <c r="A107" s="28"/>
      <c r="B107" s="29" t="s">
        <v>46</v>
      </c>
      <c r="C107" s="30">
        <v>76296</v>
      </c>
      <c r="D107" s="30">
        <v>87846</v>
      </c>
      <c r="E107" s="30">
        <v>164142</v>
      </c>
    </row>
    <row r="108" spans="1:5">
      <c r="A108" s="28"/>
      <c r="B108" s="29" t="s">
        <v>47</v>
      </c>
      <c r="C108" s="30">
        <v>81664</v>
      </c>
      <c r="D108" s="30">
        <v>93847</v>
      </c>
      <c r="E108" s="30">
        <v>175511</v>
      </c>
    </row>
    <row r="109" spans="1:5">
      <c r="A109" s="28"/>
      <c r="B109" s="29" t="s">
        <v>48</v>
      </c>
      <c r="C109" s="30">
        <v>96932</v>
      </c>
      <c r="D109" s="30">
        <v>108638</v>
      </c>
      <c r="E109" s="30">
        <v>205570</v>
      </c>
    </row>
    <row r="110" spans="1:5">
      <c r="A110" s="28"/>
      <c r="B110" s="29" t="s">
        <v>49</v>
      </c>
      <c r="C110" s="30">
        <v>106229</v>
      </c>
      <c r="D110" s="30">
        <v>115578</v>
      </c>
      <c r="E110" s="30">
        <v>221807</v>
      </c>
    </row>
    <row r="111" spans="1:5">
      <c r="A111" s="28"/>
      <c r="B111" s="29" t="s">
        <v>50</v>
      </c>
      <c r="C111" s="30">
        <v>118394</v>
      </c>
      <c r="D111" s="30">
        <v>125901</v>
      </c>
      <c r="E111" s="30">
        <v>244295</v>
      </c>
    </row>
    <row r="112" spans="1:5">
      <c r="A112" s="28"/>
      <c r="B112" s="29" t="s">
        <v>51</v>
      </c>
      <c r="C112" s="30">
        <v>131328</v>
      </c>
      <c r="D112" s="30">
        <v>134945</v>
      </c>
      <c r="E112" s="30">
        <v>266273</v>
      </c>
    </row>
    <row r="113" spans="1:5">
      <c r="A113" s="28"/>
      <c r="B113" s="29" t="s">
        <v>52</v>
      </c>
      <c r="C113" s="30">
        <v>149092</v>
      </c>
      <c r="D113" s="30">
        <v>144396</v>
      </c>
      <c r="E113" s="30">
        <v>293488</v>
      </c>
    </row>
    <row r="114" spans="1:5">
      <c r="A114" s="28"/>
      <c r="B114" s="29" t="s">
        <v>53</v>
      </c>
      <c r="C114" s="30">
        <v>150938</v>
      </c>
      <c r="D114" s="30">
        <v>143769</v>
      </c>
      <c r="E114" s="30">
        <v>294707</v>
      </c>
    </row>
    <row r="115" spans="1:5">
      <c r="A115" s="28"/>
      <c r="B115" s="29" t="s">
        <v>54</v>
      </c>
      <c r="C115" s="30">
        <v>136707</v>
      </c>
      <c r="D115" s="30">
        <v>130935</v>
      </c>
      <c r="E115" s="30">
        <v>267642</v>
      </c>
    </row>
    <row r="116" spans="1:5">
      <c r="A116" s="28"/>
      <c r="B116" s="29" t="s">
        <v>55</v>
      </c>
      <c r="C116" s="30">
        <v>118394</v>
      </c>
      <c r="D116" s="30">
        <v>113627</v>
      </c>
      <c r="E116" s="30">
        <v>232021</v>
      </c>
    </row>
    <row r="117" spans="1:5">
      <c r="A117" s="22"/>
      <c r="B117" s="40" t="s">
        <v>14</v>
      </c>
      <c r="C117" s="41">
        <v>1438179</v>
      </c>
      <c r="D117" s="41">
        <v>1511893</v>
      </c>
      <c r="E117" s="41">
        <v>2950072</v>
      </c>
    </row>
    <row r="119" spans="1:5" ht="21">
      <c r="A119" s="15" t="s">
        <v>34</v>
      </c>
      <c r="B119" s="15" t="s">
        <v>2</v>
      </c>
      <c r="C119" s="16" t="s">
        <v>10</v>
      </c>
      <c r="D119" s="17"/>
      <c r="E119" s="17"/>
    </row>
    <row r="120" spans="1:5">
      <c r="A120" s="22" t="s">
        <v>8</v>
      </c>
      <c r="B120" s="23"/>
      <c r="C120" s="24" t="s">
        <v>12</v>
      </c>
      <c r="D120" s="24" t="s">
        <v>13</v>
      </c>
      <c r="E120" s="25" t="s">
        <v>11</v>
      </c>
    </row>
    <row r="121" spans="1:5">
      <c r="A121" s="28"/>
      <c r="B121" s="29" t="s">
        <v>37</v>
      </c>
      <c r="C121" s="30">
        <v>152657</v>
      </c>
      <c r="D121" s="30">
        <v>234617</v>
      </c>
      <c r="E121" s="30">
        <v>6864</v>
      </c>
    </row>
    <row r="122" spans="1:5">
      <c r="A122" s="28"/>
      <c r="B122" s="29" t="s">
        <v>39</v>
      </c>
      <c r="C122" s="30">
        <v>186445</v>
      </c>
      <c r="D122" s="30">
        <v>256910</v>
      </c>
      <c r="E122" s="30">
        <v>443355</v>
      </c>
    </row>
    <row r="123" spans="1:5">
      <c r="A123" s="28"/>
      <c r="B123" s="29" t="s">
        <v>40</v>
      </c>
      <c r="C123" s="30">
        <v>295035</v>
      </c>
      <c r="D123" s="30">
        <v>370784</v>
      </c>
      <c r="E123" s="30">
        <v>665819</v>
      </c>
    </row>
    <row r="124" spans="1:5">
      <c r="A124" s="28"/>
      <c r="B124" s="29" t="s">
        <v>41</v>
      </c>
      <c r="C124" s="30">
        <v>416474</v>
      </c>
      <c r="D124" s="30">
        <v>501391</v>
      </c>
      <c r="E124" s="30">
        <v>917865</v>
      </c>
    </row>
    <row r="125" spans="1:5">
      <c r="A125" s="28"/>
      <c r="B125" s="29" t="s">
        <v>42</v>
      </c>
      <c r="C125" s="30">
        <v>580624</v>
      </c>
      <c r="D125" s="30">
        <v>685483</v>
      </c>
      <c r="E125" s="30">
        <v>1266107</v>
      </c>
    </row>
    <row r="126" spans="1:5">
      <c r="A126" s="28"/>
      <c r="B126" s="29" t="s">
        <v>43</v>
      </c>
      <c r="C126" s="30">
        <v>761018</v>
      </c>
      <c r="D126" s="30">
        <v>898079</v>
      </c>
      <c r="E126" s="30">
        <v>1659097</v>
      </c>
    </row>
    <row r="127" spans="1:5">
      <c r="A127" s="28"/>
      <c r="B127" s="29" t="s">
        <v>44</v>
      </c>
      <c r="C127" s="30">
        <v>950747</v>
      </c>
      <c r="D127" s="30">
        <v>1106971</v>
      </c>
      <c r="E127" s="30">
        <v>2057718</v>
      </c>
    </row>
    <row r="128" spans="1:5">
      <c r="A128" s="28"/>
      <c r="B128" s="29" t="s">
        <v>45</v>
      </c>
      <c r="C128" s="30">
        <v>1089398</v>
      </c>
      <c r="D128" s="30">
        <v>1246062</v>
      </c>
      <c r="E128" s="30">
        <v>2335460</v>
      </c>
    </row>
    <row r="129" spans="1:5">
      <c r="A129" s="28"/>
      <c r="B129" s="29" t="s">
        <v>46</v>
      </c>
      <c r="C129" s="30">
        <v>1108901</v>
      </c>
      <c r="D129" s="30">
        <v>1249594</v>
      </c>
      <c r="E129" s="30">
        <v>2358495</v>
      </c>
    </row>
    <row r="130" spans="1:5">
      <c r="A130" s="28"/>
      <c r="B130" s="29" t="s">
        <v>47</v>
      </c>
      <c r="C130" s="30">
        <v>1158713</v>
      </c>
      <c r="D130" s="30">
        <v>1273034</v>
      </c>
      <c r="E130" s="30">
        <v>2431747</v>
      </c>
    </row>
    <row r="131" spans="1:5">
      <c r="A131" s="28"/>
      <c r="B131" s="29" t="s">
        <v>48</v>
      </c>
      <c r="C131" s="30">
        <v>1382651</v>
      </c>
      <c r="D131" s="30">
        <v>1466536</v>
      </c>
      <c r="E131" s="30">
        <v>2849187</v>
      </c>
    </row>
    <row r="132" spans="1:5">
      <c r="A132" s="28"/>
      <c r="B132" s="29" t="s">
        <v>49</v>
      </c>
      <c r="C132" s="30">
        <v>1452428</v>
      </c>
      <c r="D132" s="30">
        <v>1496489</v>
      </c>
      <c r="E132" s="30">
        <v>2948917</v>
      </c>
    </row>
    <row r="133" spans="1:5">
      <c r="A133" s="28"/>
      <c r="B133" s="29" t="s">
        <v>50</v>
      </c>
      <c r="C133" s="30">
        <v>1610627</v>
      </c>
      <c r="D133" s="30">
        <v>1629397</v>
      </c>
      <c r="E133" s="30">
        <v>3240024</v>
      </c>
    </row>
    <row r="134" spans="1:5">
      <c r="A134" s="28"/>
      <c r="B134" s="29" t="s">
        <v>51</v>
      </c>
      <c r="C134" s="30">
        <v>1706743</v>
      </c>
      <c r="D134" s="30">
        <v>1702941</v>
      </c>
      <c r="E134" s="30">
        <v>3409684</v>
      </c>
    </row>
    <row r="135" spans="1:5">
      <c r="A135" s="28"/>
      <c r="B135" s="29" t="s">
        <v>52</v>
      </c>
      <c r="C135" s="30">
        <v>1661591</v>
      </c>
      <c r="D135" s="30">
        <v>1610241</v>
      </c>
      <c r="E135" s="30">
        <v>3271832</v>
      </c>
    </row>
    <row r="136" spans="1:5">
      <c r="A136" s="28"/>
      <c r="B136" s="29" t="s">
        <v>53</v>
      </c>
      <c r="C136" s="30">
        <v>1568984</v>
      </c>
      <c r="D136" s="30">
        <v>1494478</v>
      </c>
      <c r="E136" s="30">
        <v>3063462</v>
      </c>
    </row>
    <row r="137" spans="1:5">
      <c r="A137" s="28"/>
      <c r="B137" s="29" t="s">
        <v>54</v>
      </c>
      <c r="C137" s="30">
        <v>1437890</v>
      </c>
      <c r="D137" s="30">
        <v>1373132</v>
      </c>
      <c r="E137" s="30">
        <v>2811022</v>
      </c>
    </row>
    <row r="138" spans="1:5">
      <c r="A138" s="28"/>
      <c r="B138" s="29" t="s">
        <v>55</v>
      </c>
      <c r="C138" s="30">
        <v>1312659</v>
      </c>
      <c r="D138" s="30">
        <v>1248617</v>
      </c>
      <c r="E138" s="30">
        <v>2561276</v>
      </c>
    </row>
    <row r="139" spans="1:5">
      <c r="A139" s="22"/>
      <c r="B139" s="40" t="s">
        <v>14</v>
      </c>
      <c r="C139" s="41">
        <v>18833585</v>
      </c>
      <c r="D139" s="41">
        <v>19844756</v>
      </c>
      <c r="E139" s="41">
        <v>38678341</v>
      </c>
    </row>
  </sheetData>
  <autoFilter ref="A8:E26" xr:uid="{00000000-0009-0000-0000-000001000000}">
    <sortState xmlns:xlrd2="http://schemas.microsoft.com/office/spreadsheetml/2017/richdata2" ref="A9:E26">
      <sortCondition descending="1" ref="B8:B26"/>
    </sortState>
  </autoFilter>
  <mergeCells count="22">
    <mergeCell ref="AK8:AL8"/>
    <mergeCell ref="J7:N7"/>
    <mergeCell ref="P7:T7"/>
    <mergeCell ref="V7:Z7"/>
    <mergeCell ref="AB7:AF7"/>
    <mergeCell ref="AH7:AL7"/>
    <mergeCell ref="AN8:AO8"/>
    <mergeCell ref="AQ8:AR8"/>
    <mergeCell ref="A2:AE3"/>
    <mergeCell ref="A4:AE4"/>
    <mergeCell ref="A6:AE6"/>
    <mergeCell ref="AN7:AR7"/>
    <mergeCell ref="J8:K8"/>
    <mergeCell ref="M8:N8"/>
    <mergeCell ref="P8:Q8"/>
    <mergeCell ref="S8:T8"/>
    <mergeCell ref="V8:W8"/>
    <mergeCell ref="Y8:Z8"/>
    <mergeCell ref="AB8:AC8"/>
    <mergeCell ref="AE8:AF8"/>
    <mergeCell ref="AH8:AI8"/>
    <mergeCell ref="H7:H8"/>
  </mergeCells>
  <conditionalFormatting sqref="K9:K26">
    <cfRule type="dataBar" priority="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{2468A927-9621-4058-8BE4-EF0004B79BD7}</x14:id>
        </ext>
      </extLst>
    </cfRule>
    <cfRule type="dataBar" priority="36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{246302B6-E2A3-40EC-8B55-D29D9F967A24}</x14:id>
        </ext>
      </extLst>
    </cfRule>
  </conditionalFormatting>
  <conditionalFormatting sqref="L9:M26">
    <cfRule type="dataBar" priority="34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{A46ABBB1-BEDD-4B7D-AB00-6910D4928F94}</x14:id>
        </ext>
      </extLst>
    </cfRule>
  </conditionalFormatting>
  <conditionalFormatting sqref="M9:M26">
    <cfRule type="dataBar" priority="31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{FC1E675B-802F-4D2E-A4D3-28703E7644B4}</x14:id>
        </ext>
      </extLst>
    </cfRule>
    <cfRule type="dataBar" priority="3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{48C4E5C5-2F10-47F8-AE81-D72DBC6452D1}</x14:id>
        </ext>
      </extLst>
    </cfRule>
    <cfRule type="dataBar" priority="33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{84DF776F-29BB-4F0B-8197-33AE8F71544E}</x14:id>
        </ext>
      </extLst>
    </cfRule>
  </conditionalFormatting>
  <conditionalFormatting sqref="Q9:Q26">
    <cfRule type="dataBar" priority="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{D539707D-5762-4E91-92BC-1A0857702CB6}</x14:id>
        </ext>
      </extLst>
    </cfRule>
    <cfRule type="dataBar" priority="30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{DF57FC55-575E-41C7-BB0C-91B66D258FF6}</x14:id>
        </ext>
      </extLst>
    </cfRule>
  </conditionalFormatting>
  <conditionalFormatting sqref="R9:S26">
    <cfRule type="dataBar" priority="28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{E0E537C0-7C8A-4369-9116-6FABBA53DA69}</x14:id>
        </ext>
      </extLst>
    </cfRule>
  </conditionalFormatting>
  <conditionalFormatting sqref="S9:S26">
    <cfRule type="dataBar" priority="25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{1DEA5C72-5D38-4A74-89B5-2DF8AACB0147}</x14:id>
        </ext>
      </extLst>
    </cfRule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{DE5E9C1B-2FBB-4110-8974-82F684E96D73}</x14:id>
        </ext>
      </extLst>
    </cfRule>
    <cfRule type="dataBar" priority="27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{FBAE99D9-2FD1-41B8-8843-434CA010C608}</x14:id>
        </ext>
      </extLst>
    </cfRule>
  </conditionalFormatting>
  <conditionalFormatting sqref="W9:W26">
    <cfRule type="dataBar" priority="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{060E451A-C4A7-42B8-B0D7-0AA2466C3448}</x14:id>
        </ext>
      </extLst>
    </cfRule>
    <cfRule type="dataBar" priority="24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{72BE5CF5-3A8C-47DD-B5C3-0270946532A8}</x14:id>
        </ext>
      </extLst>
    </cfRule>
  </conditionalFormatting>
  <conditionalFormatting sqref="X9:Y26">
    <cfRule type="dataBar" priority="22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{7032CBFA-C419-4D26-BD12-4145844A6864}</x14:id>
        </ext>
      </extLst>
    </cfRule>
  </conditionalFormatting>
  <conditionalFormatting sqref="Y9:Y26">
    <cfRule type="dataBar" priority="19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{7DA38F94-8FDA-494A-A08C-167A3E327A2D}</x14:id>
        </ext>
      </extLst>
    </cfRule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{5659A3A3-8B74-4B2D-B536-48C5DBB223B3}</x14:id>
        </ext>
      </extLst>
    </cfRule>
    <cfRule type="dataBar" priority="21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{187D724C-34C4-4DED-9058-FD3B0C19C817}</x14:id>
        </ext>
      </extLst>
    </cfRule>
  </conditionalFormatting>
  <conditionalFormatting sqref="AC9:AC26">
    <cfRule type="dataBar" priority="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{DA0A5F16-0E53-444B-91C0-FEE4C0B09D39}</x14:id>
        </ext>
      </extLst>
    </cfRule>
    <cfRule type="dataBar" priority="18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{1EEBD9C0-6800-4096-97F0-EBF8A5FA85E3}</x14:id>
        </ext>
      </extLst>
    </cfRule>
  </conditionalFormatting>
  <conditionalFormatting sqref="AD9:AE26">
    <cfRule type="dataBar" priority="16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{FDA69B22-96AD-4E35-9D3C-07CE36DCEEC9}</x14:id>
        </ext>
      </extLst>
    </cfRule>
  </conditionalFormatting>
  <conditionalFormatting sqref="AE9:AE26">
    <cfRule type="dataBar" priority="13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{948DB1C4-C01D-4FF9-B065-1AB9D2D2FA10}</x14:id>
        </ext>
      </extLst>
    </cfRule>
    <cfRule type="dataBar" priority="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{044BACFE-5B65-4356-9804-7882E23E4BBF}</x14:id>
        </ext>
      </extLst>
    </cfRule>
    <cfRule type="dataBar" priority="15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{DC766DD6-C96B-401A-9C0C-48D98CAAEDBE}</x14:id>
        </ext>
      </extLst>
    </cfRule>
  </conditionalFormatting>
  <conditionalFormatting sqref="AI9:AI26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{E8327CFA-0F9A-49D0-A223-E8334AEFC41B}</x14:id>
        </ext>
      </extLst>
    </cfRule>
    <cfRule type="dataBar" priority="12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{87E17DD5-CCFF-4753-8449-7F4EAC0D067F}</x14:id>
        </ext>
      </extLst>
    </cfRule>
  </conditionalFormatting>
  <conditionalFormatting sqref="AJ9:AK26">
    <cfRule type="dataBar" priority="10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{64C0AF27-09D3-4955-8BBB-DC7D852447A6}</x14:id>
        </ext>
      </extLst>
    </cfRule>
  </conditionalFormatting>
  <conditionalFormatting sqref="AK9:AK26">
    <cfRule type="dataBar" priority="7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{FE336560-7382-42CD-BB6C-4030C3B3BE47}</x14:id>
        </ext>
      </extLst>
    </cfRule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{BABFB122-24BB-4705-94F8-293912C939A6}</x14:id>
        </ext>
      </extLst>
    </cfRule>
    <cfRule type="dataBar" priority="9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{CB27A8E9-80B3-40E5-A934-EA0DB57F96EA}</x14:id>
        </ext>
      </extLst>
    </cfRule>
  </conditionalFormatting>
  <conditionalFormatting sqref="AO9:AO26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{8F328182-06AE-4075-B147-F6018FF2465C}</x14:id>
        </ext>
      </extLst>
    </cfRule>
    <cfRule type="dataBar" priority="6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{1EC80809-2CED-48EB-939B-D56D5921799F}</x14:id>
        </ext>
      </extLst>
    </cfRule>
  </conditionalFormatting>
  <conditionalFormatting sqref="AP9:AQ26">
    <cfRule type="dataBar" priority="4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{E6EB75B9-115E-49C0-8FEA-3465CD75B37C}</x14:id>
        </ext>
      </extLst>
    </cfRule>
  </conditionalFormatting>
  <conditionalFormatting sqref="AQ9:AQ26">
    <cfRule type="dataBar" priority="1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{133E1B15-FB15-4E89-BA6D-B622425B291E}</x14:id>
        </ext>
      </extLst>
    </cfRule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{B6970623-8EFF-4AE9-81D6-0182D29ED0CA}</x14:id>
        </ext>
      </extLst>
    </cfRule>
    <cfRule type="dataBar" priority="3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{C2EF8049-2D21-4FE9-914C-87A583E86515}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68A927-9621-4058-8BE4-EF0004B79BD7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246302B6-E2A3-40EC-8B55-D29D9F967A24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K9:K26</xm:sqref>
        </x14:conditionalFormatting>
        <x14:conditionalFormatting xmlns:xm="http://schemas.microsoft.com/office/excel/2006/main">
          <x14:cfRule type="dataBar" id="{A46ABBB1-BEDD-4B7D-AB00-6910D4928F94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L9:M26</xm:sqref>
        </x14:conditionalFormatting>
        <x14:conditionalFormatting xmlns:xm="http://schemas.microsoft.com/office/excel/2006/main">
          <x14:cfRule type="dataBar" id="{FC1E675B-802F-4D2E-A4D3-28703E7644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8C4E5C5-2F10-47F8-AE81-D72DBC6452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4DF776F-29BB-4F0B-8197-33AE8F7154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M9:M26</xm:sqref>
        </x14:conditionalFormatting>
        <x14:conditionalFormatting xmlns:xm="http://schemas.microsoft.com/office/excel/2006/main">
          <x14:cfRule type="dataBar" id="{D539707D-5762-4E91-92BC-1A0857702CB6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DF57FC55-575E-41C7-BB0C-91B66D258FF6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Q9:Q26</xm:sqref>
        </x14:conditionalFormatting>
        <x14:conditionalFormatting xmlns:xm="http://schemas.microsoft.com/office/excel/2006/main">
          <x14:cfRule type="dataBar" id="{E0E537C0-7C8A-4369-9116-6FABBA53DA69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R9:S26</xm:sqref>
        </x14:conditionalFormatting>
        <x14:conditionalFormatting xmlns:xm="http://schemas.microsoft.com/office/excel/2006/main">
          <x14:cfRule type="dataBar" id="{1DEA5C72-5D38-4A74-89B5-2DF8AACB01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E5E9C1B-2FBB-4110-8974-82F684E96D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AE99D9-2FD1-41B8-8843-434CA010C6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S9:S26</xm:sqref>
        </x14:conditionalFormatting>
        <x14:conditionalFormatting xmlns:xm="http://schemas.microsoft.com/office/excel/2006/main">
          <x14:cfRule type="dataBar" id="{060E451A-C4A7-42B8-B0D7-0AA2466C3448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72BE5CF5-3A8C-47DD-B5C3-0270946532A8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W9:W26</xm:sqref>
        </x14:conditionalFormatting>
        <x14:conditionalFormatting xmlns:xm="http://schemas.microsoft.com/office/excel/2006/main">
          <x14:cfRule type="dataBar" id="{7032CBFA-C419-4D26-BD12-4145844A6864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X9:Y26</xm:sqref>
        </x14:conditionalFormatting>
        <x14:conditionalFormatting xmlns:xm="http://schemas.microsoft.com/office/excel/2006/main">
          <x14:cfRule type="dataBar" id="{7DA38F94-8FDA-494A-A08C-167A3E327A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59A3A3-8B74-4B2D-B536-48C5DBB223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87D724C-34C4-4DED-9058-FD3B0C19C8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Y9:Y26</xm:sqref>
        </x14:conditionalFormatting>
        <x14:conditionalFormatting xmlns:xm="http://schemas.microsoft.com/office/excel/2006/main">
          <x14:cfRule type="dataBar" id="{DA0A5F16-0E53-444B-91C0-FEE4C0B09D39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1EEBD9C0-6800-4096-97F0-EBF8A5FA85E3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AC9:AC26</xm:sqref>
        </x14:conditionalFormatting>
        <x14:conditionalFormatting xmlns:xm="http://schemas.microsoft.com/office/excel/2006/main">
          <x14:cfRule type="dataBar" id="{FDA69B22-96AD-4E35-9D3C-07CE36DCEEC9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AD9:AE26</xm:sqref>
        </x14:conditionalFormatting>
        <x14:conditionalFormatting xmlns:xm="http://schemas.microsoft.com/office/excel/2006/main">
          <x14:cfRule type="dataBar" id="{948DB1C4-C01D-4FF9-B065-1AB9D2D2FA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4BACFE-5B65-4356-9804-7882E23E4B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C766DD6-C96B-401A-9C0C-48D98CAAED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AE9:AE26</xm:sqref>
        </x14:conditionalFormatting>
        <x14:conditionalFormatting xmlns:xm="http://schemas.microsoft.com/office/excel/2006/main">
          <x14:cfRule type="dataBar" id="{E8327CFA-0F9A-49D0-A223-E8334AEFC41B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87E17DD5-CCFF-4753-8449-7F4EAC0D067F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AI9:AI26</xm:sqref>
        </x14:conditionalFormatting>
        <x14:conditionalFormatting xmlns:xm="http://schemas.microsoft.com/office/excel/2006/main">
          <x14:cfRule type="dataBar" id="{64C0AF27-09D3-4955-8BBB-DC7D852447A6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AJ9:AK26</xm:sqref>
        </x14:conditionalFormatting>
        <x14:conditionalFormatting xmlns:xm="http://schemas.microsoft.com/office/excel/2006/main">
          <x14:cfRule type="dataBar" id="{FE336560-7382-42CD-BB6C-4030C3B3BE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ABFB122-24BB-4705-94F8-293912C939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27A8E9-80B3-40E5-A934-EA0DB57F96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AK9:AK26</xm:sqref>
        </x14:conditionalFormatting>
        <x14:conditionalFormatting xmlns:xm="http://schemas.microsoft.com/office/excel/2006/main">
          <x14:cfRule type="dataBar" id="{8F328182-06AE-4075-B147-F6018FF2465C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1EC80809-2CED-48EB-939B-D56D5921799F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AO9:AO26</xm:sqref>
        </x14:conditionalFormatting>
        <x14:conditionalFormatting xmlns:xm="http://schemas.microsoft.com/office/excel/2006/main">
          <x14:cfRule type="dataBar" id="{E6EB75B9-115E-49C0-8FEA-3465CD75B37C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AP9:AQ26</xm:sqref>
        </x14:conditionalFormatting>
        <x14:conditionalFormatting xmlns:xm="http://schemas.microsoft.com/office/excel/2006/main">
          <x14:cfRule type="dataBar" id="{133E1B15-FB15-4E89-BA6D-B622425B29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970623-8EFF-4AE9-81D6-0182D29ED0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EF8049-2D21-4FE9-914C-87A583E865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AQ9:AQ26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5"/>
  <sheetViews>
    <sheetView tabSelected="1" zoomScale="86" zoomScaleNormal="86" workbookViewId="0">
      <selection activeCell="S4" sqref="S4"/>
    </sheetView>
  </sheetViews>
  <sheetFormatPr defaultColWidth="11.42578125" defaultRowHeight="14.25"/>
  <cols>
    <col min="1" max="1" width="13.5703125" style="5" customWidth="1"/>
    <col min="2" max="2" width="11.7109375" style="5" bestFit="1" customWidth="1"/>
    <col min="3" max="3" width="9.28515625" style="5" bestFit="1" customWidth="1"/>
    <col min="4" max="4" width="10.85546875" style="5" bestFit="1" customWidth="1"/>
    <col min="5" max="5" width="7.7109375" style="5" bestFit="1" customWidth="1"/>
    <col min="6" max="7" width="7.140625" style="5" bestFit="1" customWidth="1"/>
    <col min="8" max="9" width="8.28515625" style="1" bestFit="1" customWidth="1"/>
    <col min="10" max="10" width="8.28515625" style="2" bestFit="1" customWidth="1"/>
    <col min="11" max="11" width="7.85546875" style="2" bestFit="1" customWidth="1"/>
    <col min="12" max="13" width="7.140625" style="1" bestFit="1" customWidth="1"/>
    <col min="14" max="16" width="10.85546875" style="1" bestFit="1" customWidth="1"/>
    <col min="17" max="19" width="11.85546875" style="1" bestFit="1" customWidth="1"/>
    <col min="20" max="22" width="9.28515625" style="1" bestFit="1" customWidth="1"/>
    <col min="23" max="16384" width="11.42578125" style="1"/>
  </cols>
  <sheetData>
    <row r="1" spans="1:22" ht="57" customHeight="1"/>
    <row r="2" spans="1:22" ht="15.9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2" ht="15.9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2" ht="25.5" customHeight="1">
      <c r="A4" s="47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22" ht="9" customHeight="1">
      <c r="A5" s="3"/>
      <c r="B5" s="3"/>
      <c r="C5" s="3"/>
      <c r="D5" s="3"/>
      <c r="E5" s="3"/>
      <c r="F5" s="3"/>
      <c r="G5" s="3"/>
    </row>
    <row r="6" spans="1:22" ht="16.5" customHeight="1">
      <c r="A6" s="49">
        <v>2018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22" s="4" customFormat="1" ht="47.45" customHeight="1">
      <c r="A7" s="50" t="s">
        <v>2</v>
      </c>
      <c r="B7" s="45" t="s">
        <v>3</v>
      </c>
      <c r="C7" s="45"/>
      <c r="D7" s="45"/>
      <c r="E7" s="45" t="s">
        <v>4</v>
      </c>
      <c r="F7" s="45"/>
      <c r="G7" s="45"/>
      <c r="H7" s="45" t="s">
        <v>5</v>
      </c>
      <c r="I7" s="45"/>
      <c r="J7" s="45"/>
      <c r="K7" s="45" t="s">
        <v>6</v>
      </c>
      <c r="L7" s="45"/>
      <c r="M7" s="45"/>
      <c r="N7" s="45" t="s">
        <v>7</v>
      </c>
      <c r="O7" s="45"/>
      <c r="P7" s="45"/>
      <c r="Q7" s="45" t="s">
        <v>8</v>
      </c>
      <c r="R7" s="45"/>
      <c r="S7" s="45"/>
      <c r="T7" s="45" t="s">
        <v>9</v>
      </c>
      <c r="U7" s="45"/>
      <c r="V7" s="45"/>
    </row>
    <row r="8" spans="1:22" s="4" customFormat="1" ht="22.5" customHeight="1">
      <c r="A8" s="44"/>
      <c r="B8" s="45" t="s">
        <v>10</v>
      </c>
      <c r="C8" s="45"/>
      <c r="D8" s="44" t="s">
        <v>11</v>
      </c>
      <c r="E8" s="45" t="s">
        <v>10</v>
      </c>
      <c r="F8" s="45"/>
      <c r="G8" s="44" t="s">
        <v>11</v>
      </c>
      <c r="H8" s="45" t="s">
        <v>10</v>
      </c>
      <c r="I8" s="45"/>
      <c r="J8" s="44" t="s">
        <v>11</v>
      </c>
      <c r="K8" s="45" t="s">
        <v>10</v>
      </c>
      <c r="L8" s="45"/>
      <c r="M8" s="44" t="s">
        <v>11</v>
      </c>
      <c r="N8" s="45" t="s">
        <v>10</v>
      </c>
      <c r="O8" s="45"/>
      <c r="P8" s="44" t="s">
        <v>11</v>
      </c>
      <c r="Q8" s="45" t="s">
        <v>10</v>
      </c>
      <c r="R8" s="45"/>
      <c r="S8" s="44" t="s">
        <v>11</v>
      </c>
      <c r="T8" s="45" t="s">
        <v>10</v>
      </c>
      <c r="U8" s="45"/>
      <c r="V8" s="44" t="s">
        <v>11</v>
      </c>
    </row>
    <row r="9" spans="1:22" s="4" customFormat="1" ht="28.5">
      <c r="A9" s="44"/>
      <c r="B9" s="4" t="s">
        <v>12</v>
      </c>
      <c r="C9" s="4" t="s">
        <v>13</v>
      </c>
      <c r="D9" s="44"/>
      <c r="E9" s="4" t="s">
        <v>12</v>
      </c>
      <c r="F9" s="4" t="s">
        <v>13</v>
      </c>
      <c r="G9" s="44"/>
      <c r="H9" s="4" t="s">
        <v>12</v>
      </c>
      <c r="I9" s="4" t="s">
        <v>13</v>
      </c>
      <c r="J9" s="44"/>
      <c r="K9" s="4" t="s">
        <v>12</v>
      </c>
      <c r="L9" s="4" t="s">
        <v>13</v>
      </c>
      <c r="M9" s="44"/>
      <c r="N9" s="4" t="s">
        <v>12</v>
      </c>
      <c r="O9" s="4" t="s">
        <v>13</v>
      </c>
      <c r="P9" s="44"/>
      <c r="Q9" s="4" t="s">
        <v>12</v>
      </c>
      <c r="R9" s="4" t="s">
        <v>13</v>
      </c>
      <c r="S9" s="44"/>
      <c r="T9" s="4" t="s">
        <v>12</v>
      </c>
      <c r="U9" s="4" t="s">
        <v>13</v>
      </c>
      <c r="V9" s="44"/>
    </row>
    <row r="10" spans="1:22">
      <c r="A10" s="10" t="s">
        <v>14</v>
      </c>
      <c r="B10" s="13">
        <v>30598</v>
      </c>
      <c r="C10" s="13">
        <v>35383</v>
      </c>
      <c r="D10" s="13">
        <v>65981</v>
      </c>
      <c r="E10" s="13">
        <v>132</v>
      </c>
      <c r="F10" s="13">
        <v>127</v>
      </c>
      <c r="G10" s="13">
        <v>259</v>
      </c>
      <c r="H10" s="13">
        <v>1728</v>
      </c>
      <c r="I10" s="13">
        <v>2343</v>
      </c>
      <c r="J10" s="13">
        <v>4071</v>
      </c>
      <c r="K10" s="13">
        <v>425</v>
      </c>
      <c r="L10" s="13">
        <v>496</v>
      </c>
      <c r="M10" s="13">
        <v>921</v>
      </c>
      <c r="N10" s="13">
        <v>95072</v>
      </c>
      <c r="O10" s="13">
        <v>129112</v>
      </c>
      <c r="P10" s="13">
        <v>224184</v>
      </c>
      <c r="Q10" s="13">
        <v>2292225</v>
      </c>
      <c r="R10" s="13">
        <v>2729990</v>
      </c>
      <c r="S10" s="13">
        <v>5022215</v>
      </c>
      <c r="T10" s="13">
        <v>5533</v>
      </c>
      <c r="U10" s="13">
        <v>5862</v>
      </c>
      <c r="V10" s="13">
        <v>11395</v>
      </c>
    </row>
    <row r="11" spans="1:22">
      <c r="A11" s="11" t="s">
        <v>18</v>
      </c>
      <c r="B11" s="7">
        <v>2640</v>
      </c>
      <c r="C11" s="7">
        <v>3534</v>
      </c>
      <c r="D11" s="7">
        <v>6174</v>
      </c>
      <c r="E11" s="7">
        <v>6</v>
      </c>
      <c r="F11" s="7">
        <v>3</v>
      </c>
      <c r="G11" s="7">
        <v>9</v>
      </c>
      <c r="H11" s="7">
        <v>102</v>
      </c>
      <c r="I11" s="7">
        <v>162</v>
      </c>
      <c r="J11" s="7">
        <v>264</v>
      </c>
      <c r="K11" s="7">
        <v>16</v>
      </c>
      <c r="L11" s="7">
        <v>24</v>
      </c>
      <c r="M11" s="7">
        <v>40</v>
      </c>
      <c r="N11" s="7">
        <v>6022</v>
      </c>
      <c r="O11" s="7">
        <v>8988</v>
      </c>
      <c r="P11" s="7">
        <v>15010</v>
      </c>
      <c r="Q11" s="7">
        <v>120385</v>
      </c>
      <c r="R11" s="7">
        <v>152109</v>
      </c>
      <c r="S11" s="7">
        <v>272494</v>
      </c>
      <c r="T11" s="7">
        <v>148</v>
      </c>
      <c r="U11" s="7">
        <v>190</v>
      </c>
      <c r="V11" s="7">
        <v>338</v>
      </c>
    </row>
    <row r="12" spans="1:22">
      <c r="A12" s="11" t="s">
        <v>19</v>
      </c>
      <c r="B12" s="7">
        <v>7045</v>
      </c>
      <c r="C12" s="7">
        <v>8279</v>
      </c>
      <c r="D12" s="7">
        <v>15324</v>
      </c>
      <c r="E12" s="7">
        <v>12</v>
      </c>
      <c r="F12" s="7">
        <v>24</v>
      </c>
      <c r="G12" s="7">
        <v>36</v>
      </c>
      <c r="H12" s="7">
        <v>270</v>
      </c>
      <c r="I12" s="7">
        <v>398</v>
      </c>
      <c r="J12" s="7">
        <v>668</v>
      </c>
      <c r="K12" s="7">
        <v>60</v>
      </c>
      <c r="L12" s="7">
        <v>79</v>
      </c>
      <c r="M12" s="7">
        <v>139</v>
      </c>
      <c r="N12" s="7">
        <v>14814</v>
      </c>
      <c r="O12" s="7">
        <v>20728</v>
      </c>
      <c r="P12" s="7">
        <v>35542</v>
      </c>
      <c r="Q12" s="7">
        <v>353468</v>
      </c>
      <c r="R12" s="7">
        <v>439258</v>
      </c>
      <c r="S12" s="7">
        <v>792726</v>
      </c>
      <c r="T12" s="7">
        <v>510</v>
      </c>
      <c r="U12" s="7">
        <v>539</v>
      </c>
      <c r="V12" s="7">
        <v>1049</v>
      </c>
    </row>
    <row r="13" spans="1:22">
      <c r="A13" s="11" t="s">
        <v>20</v>
      </c>
      <c r="B13" s="7">
        <v>5380</v>
      </c>
      <c r="C13" s="7">
        <v>6190</v>
      </c>
      <c r="D13" s="7">
        <v>11570</v>
      </c>
      <c r="E13" s="7">
        <v>12</v>
      </c>
      <c r="F13" s="7">
        <v>24</v>
      </c>
      <c r="G13" s="7">
        <v>36</v>
      </c>
      <c r="H13" s="7">
        <v>265</v>
      </c>
      <c r="I13" s="7">
        <v>374</v>
      </c>
      <c r="J13" s="7">
        <v>639</v>
      </c>
      <c r="K13" s="7">
        <v>70</v>
      </c>
      <c r="L13" s="7">
        <v>99</v>
      </c>
      <c r="M13" s="7">
        <v>169</v>
      </c>
      <c r="N13" s="7">
        <v>13638</v>
      </c>
      <c r="O13" s="7">
        <v>19272</v>
      </c>
      <c r="P13" s="7">
        <v>32910</v>
      </c>
      <c r="Q13" s="7">
        <v>342481</v>
      </c>
      <c r="R13" s="7">
        <v>435680</v>
      </c>
      <c r="S13" s="7">
        <v>778161</v>
      </c>
      <c r="T13" s="7">
        <v>554</v>
      </c>
      <c r="U13" s="7">
        <v>673</v>
      </c>
      <c r="V13" s="7">
        <v>1227</v>
      </c>
    </row>
    <row r="14" spans="1:22">
      <c r="A14" s="11" t="s">
        <v>21</v>
      </c>
      <c r="B14" s="7">
        <v>3640</v>
      </c>
      <c r="C14" s="7">
        <v>4628</v>
      </c>
      <c r="D14" s="7">
        <v>8268</v>
      </c>
      <c r="E14" s="7">
        <v>18</v>
      </c>
      <c r="F14" s="7">
        <v>12</v>
      </c>
      <c r="G14" s="7">
        <v>30</v>
      </c>
      <c r="H14" s="7">
        <v>220</v>
      </c>
      <c r="I14" s="7">
        <v>286</v>
      </c>
      <c r="J14" s="7">
        <v>506</v>
      </c>
      <c r="K14" s="7">
        <v>61</v>
      </c>
      <c r="L14" s="7">
        <v>73</v>
      </c>
      <c r="M14" s="7">
        <v>134</v>
      </c>
      <c r="N14" s="7">
        <v>11518</v>
      </c>
      <c r="O14" s="7">
        <v>16603</v>
      </c>
      <c r="P14" s="7">
        <v>28121</v>
      </c>
      <c r="Q14" s="7">
        <v>294807</v>
      </c>
      <c r="R14" s="7">
        <v>375094</v>
      </c>
      <c r="S14" s="7">
        <v>669901</v>
      </c>
      <c r="T14" s="7">
        <v>623</v>
      </c>
      <c r="U14" s="7">
        <v>759</v>
      </c>
      <c r="V14" s="7">
        <v>1382</v>
      </c>
    </row>
    <row r="15" spans="1:22">
      <c r="A15" s="11" t="s">
        <v>22</v>
      </c>
      <c r="B15" s="7">
        <v>2932</v>
      </c>
      <c r="C15" s="7">
        <v>3822</v>
      </c>
      <c r="D15" s="7">
        <v>6754</v>
      </c>
      <c r="E15" s="7">
        <v>13</v>
      </c>
      <c r="F15" s="7">
        <v>9</v>
      </c>
      <c r="G15" s="7">
        <v>22</v>
      </c>
      <c r="H15" s="7">
        <v>193</v>
      </c>
      <c r="I15" s="7">
        <v>265</v>
      </c>
      <c r="J15" s="7">
        <v>458</v>
      </c>
      <c r="K15" s="7">
        <v>70</v>
      </c>
      <c r="L15" s="7">
        <v>77</v>
      </c>
      <c r="M15" s="7">
        <v>147</v>
      </c>
      <c r="N15" s="7">
        <v>10411</v>
      </c>
      <c r="O15" s="7">
        <v>15480</v>
      </c>
      <c r="P15" s="7">
        <v>25891</v>
      </c>
      <c r="Q15" s="7">
        <v>265938</v>
      </c>
      <c r="R15" s="7">
        <v>333881</v>
      </c>
      <c r="S15" s="7">
        <v>599819</v>
      </c>
      <c r="T15" s="7">
        <v>691</v>
      </c>
      <c r="U15" s="7">
        <v>739</v>
      </c>
      <c r="V15" s="7">
        <v>1430</v>
      </c>
    </row>
    <row r="16" spans="1:22">
      <c r="A16" s="11" t="s">
        <v>23</v>
      </c>
      <c r="B16" s="7">
        <v>2448</v>
      </c>
      <c r="C16" s="7">
        <v>2836</v>
      </c>
      <c r="D16" s="7">
        <v>5284</v>
      </c>
      <c r="E16" s="7">
        <v>10</v>
      </c>
      <c r="F16" s="7">
        <v>10</v>
      </c>
      <c r="G16" s="7">
        <v>20</v>
      </c>
      <c r="H16" s="7">
        <v>166</v>
      </c>
      <c r="I16" s="7">
        <v>229</v>
      </c>
      <c r="J16" s="7">
        <v>395</v>
      </c>
      <c r="K16" s="7">
        <v>42</v>
      </c>
      <c r="L16" s="7">
        <v>51</v>
      </c>
      <c r="M16" s="7">
        <v>93</v>
      </c>
      <c r="N16" s="7">
        <v>8665</v>
      </c>
      <c r="O16" s="7">
        <v>12309</v>
      </c>
      <c r="P16" s="7">
        <v>20974</v>
      </c>
      <c r="Q16" s="7">
        <v>201535</v>
      </c>
      <c r="R16" s="7">
        <v>245526</v>
      </c>
      <c r="S16" s="7">
        <v>447061</v>
      </c>
      <c r="T16" s="7">
        <v>603</v>
      </c>
      <c r="U16" s="7">
        <v>608</v>
      </c>
      <c r="V16" s="7">
        <v>1211</v>
      </c>
    </row>
    <row r="17" spans="1:22">
      <c r="A17" s="11" t="s">
        <v>24</v>
      </c>
      <c r="B17" s="7">
        <v>2225</v>
      </c>
      <c r="C17" s="7">
        <v>2423</v>
      </c>
      <c r="D17" s="7">
        <v>4648</v>
      </c>
      <c r="E17" s="7">
        <v>11</v>
      </c>
      <c r="F17" s="7">
        <v>11</v>
      </c>
      <c r="G17" s="7">
        <v>22</v>
      </c>
      <c r="H17" s="7">
        <v>138</v>
      </c>
      <c r="I17" s="7">
        <v>184</v>
      </c>
      <c r="J17" s="7">
        <v>322</v>
      </c>
      <c r="K17" s="7">
        <v>37</v>
      </c>
      <c r="L17" s="7">
        <v>30</v>
      </c>
      <c r="M17" s="7">
        <v>67</v>
      </c>
      <c r="N17" s="7">
        <v>7737</v>
      </c>
      <c r="O17" s="7">
        <v>11030</v>
      </c>
      <c r="P17" s="7">
        <v>18767</v>
      </c>
      <c r="Q17" s="7">
        <v>162031</v>
      </c>
      <c r="R17" s="7">
        <v>195128</v>
      </c>
      <c r="S17" s="7">
        <v>357159</v>
      </c>
      <c r="T17" s="7">
        <v>568</v>
      </c>
      <c r="U17" s="7">
        <v>617</v>
      </c>
      <c r="V17" s="7">
        <v>1185</v>
      </c>
    </row>
    <row r="18" spans="1:22">
      <c r="A18" s="11" t="s">
        <v>25</v>
      </c>
      <c r="B18" s="7">
        <v>1673</v>
      </c>
      <c r="C18" s="7">
        <v>1704</v>
      </c>
      <c r="D18" s="7">
        <v>3377</v>
      </c>
      <c r="E18" s="7">
        <v>18</v>
      </c>
      <c r="F18" s="7">
        <v>11</v>
      </c>
      <c r="G18" s="7">
        <v>29</v>
      </c>
      <c r="H18" s="7">
        <v>113</v>
      </c>
      <c r="I18" s="7">
        <v>162</v>
      </c>
      <c r="J18" s="7">
        <v>275</v>
      </c>
      <c r="K18" s="7">
        <v>29</v>
      </c>
      <c r="L18" s="7">
        <v>30</v>
      </c>
      <c r="M18" s="7">
        <v>59</v>
      </c>
      <c r="N18" s="7">
        <v>7206</v>
      </c>
      <c r="O18" s="7">
        <v>9355</v>
      </c>
      <c r="P18" s="7">
        <v>16561</v>
      </c>
      <c r="Q18" s="7">
        <v>148918</v>
      </c>
      <c r="R18" s="7">
        <v>172324</v>
      </c>
      <c r="S18" s="7">
        <v>321242</v>
      </c>
      <c r="T18" s="7">
        <v>526</v>
      </c>
      <c r="U18" s="7">
        <v>567</v>
      </c>
      <c r="V18" s="7">
        <v>1093</v>
      </c>
    </row>
    <row r="19" spans="1:22">
      <c r="A19" s="11" t="s">
        <v>26</v>
      </c>
      <c r="B19" s="8">
        <v>1155</v>
      </c>
      <c r="C19" s="8">
        <v>1036</v>
      </c>
      <c r="D19" s="7">
        <v>2191</v>
      </c>
      <c r="E19" s="7">
        <v>13</v>
      </c>
      <c r="F19" s="7">
        <v>12</v>
      </c>
      <c r="G19" s="7">
        <v>25</v>
      </c>
      <c r="H19" s="7">
        <v>84</v>
      </c>
      <c r="I19" s="7">
        <v>113</v>
      </c>
      <c r="J19" s="7">
        <v>197</v>
      </c>
      <c r="K19" s="7">
        <v>21</v>
      </c>
      <c r="L19" s="7">
        <v>19</v>
      </c>
      <c r="M19" s="7">
        <v>40</v>
      </c>
      <c r="N19" s="7">
        <v>5626</v>
      </c>
      <c r="O19" s="7">
        <v>6806</v>
      </c>
      <c r="P19" s="7">
        <v>12432</v>
      </c>
      <c r="Q19" s="7">
        <v>129774</v>
      </c>
      <c r="R19" s="7">
        <v>140710</v>
      </c>
      <c r="S19" s="7">
        <v>270484</v>
      </c>
      <c r="T19" s="7">
        <v>509</v>
      </c>
      <c r="U19" s="7">
        <v>457</v>
      </c>
      <c r="V19" s="7">
        <v>966</v>
      </c>
    </row>
    <row r="20" spans="1:22">
      <c r="A20" s="11" t="s">
        <v>27</v>
      </c>
      <c r="B20" s="7">
        <v>788</v>
      </c>
      <c r="C20" s="7">
        <v>529</v>
      </c>
      <c r="D20" s="7">
        <v>1317</v>
      </c>
      <c r="E20" s="7">
        <v>12</v>
      </c>
      <c r="F20" s="7">
        <v>7</v>
      </c>
      <c r="G20" s="7">
        <v>19</v>
      </c>
      <c r="H20" s="7">
        <v>65</v>
      </c>
      <c r="I20" s="7">
        <v>75</v>
      </c>
      <c r="J20" s="7">
        <v>140</v>
      </c>
      <c r="K20" s="7">
        <v>9</v>
      </c>
      <c r="L20" s="7">
        <v>7</v>
      </c>
      <c r="M20" s="7">
        <v>16</v>
      </c>
      <c r="N20" s="7">
        <v>4421</v>
      </c>
      <c r="O20" s="7">
        <v>4614</v>
      </c>
      <c r="P20" s="7">
        <v>9035</v>
      </c>
      <c r="Q20" s="7">
        <v>105664</v>
      </c>
      <c r="R20" s="7">
        <v>106703</v>
      </c>
      <c r="S20" s="7">
        <v>212367</v>
      </c>
      <c r="T20" s="7">
        <v>359</v>
      </c>
      <c r="U20" s="7">
        <v>329</v>
      </c>
      <c r="V20" s="7">
        <v>688</v>
      </c>
    </row>
    <row r="21" spans="1:22">
      <c r="A21" s="11" t="s">
        <v>28</v>
      </c>
      <c r="B21" s="7">
        <v>432</v>
      </c>
      <c r="C21" s="7">
        <v>245</v>
      </c>
      <c r="D21" s="7">
        <v>677</v>
      </c>
      <c r="E21" s="7">
        <v>3</v>
      </c>
      <c r="F21" s="7">
        <v>2</v>
      </c>
      <c r="G21" s="7">
        <v>5</v>
      </c>
      <c r="H21" s="7">
        <v>49</v>
      </c>
      <c r="I21" s="7">
        <v>45</v>
      </c>
      <c r="J21" s="7">
        <v>94</v>
      </c>
      <c r="K21" s="7">
        <v>8</v>
      </c>
      <c r="L21" s="7">
        <v>4</v>
      </c>
      <c r="M21" s="7">
        <v>12</v>
      </c>
      <c r="N21" s="7">
        <v>2642</v>
      </c>
      <c r="O21" s="7">
        <v>2261</v>
      </c>
      <c r="P21" s="7">
        <v>4903</v>
      </c>
      <c r="Q21" s="7">
        <v>75000</v>
      </c>
      <c r="R21" s="7">
        <v>67807</v>
      </c>
      <c r="S21" s="7">
        <v>142807</v>
      </c>
      <c r="T21" s="7">
        <v>208</v>
      </c>
      <c r="U21" s="7">
        <v>134</v>
      </c>
      <c r="V21" s="7">
        <v>342</v>
      </c>
    </row>
    <row r="22" spans="1:22">
      <c r="A22" s="11" t="s">
        <v>29</v>
      </c>
      <c r="B22" s="7">
        <v>129</v>
      </c>
      <c r="C22" s="7">
        <v>96</v>
      </c>
      <c r="D22" s="7">
        <v>225</v>
      </c>
      <c r="E22" s="7">
        <v>3</v>
      </c>
      <c r="F22" s="7">
        <v>1</v>
      </c>
      <c r="G22" s="7">
        <v>4</v>
      </c>
      <c r="H22" s="7">
        <v>36</v>
      </c>
      <c r="I22" s="7">
        <v>27</v>
      </c>
      <c r="J22" s="7">
        <v>63</v>
      </c>
      <c r="K22" s="7">
        <v>0</v>
      </c>
      <c r="L22" s="7">
        <v>2</v>
      </c>
      <c r="M22" s="7">
        <v>2</v>
      </c>
      <c r="N22" s="7">
        <v>1307</v>
      </c>
      <c r="O22" s="7">
        <v>980</v>
      </c>
      <c r="P22" s="7">
        <v>2287</v>
      </c>
      <c r="Q22" s="7">
        <v>45364</v>
      </c>
      <c r="R22" s="7">
        <v>35522</v>
      </c>
      <c r="S22" s="7">
        <v>80886</v>
      </c>
      <c r="T22" s="7">
        <v>103</v>
      </c>
      <c r="U22" s="7">
        <v>81</v>
      </c>
      <c r="V22" s="7">
        <v>184</v>
      </c>
    </row>
    <row r="23" spans="1:22" ht="15" thickBot="1">
      <c r="A23" s="12" t="s">
        <v>57</v>
      </c>
      <c r="B23" s="9">
        <v>111</v>
      </c>
      <c r="C23" s="9">
        <v>61</v>
      </c>
      <c r="D23" s="9">
        <v>172</v>
      </c>
      <c r="E23" s="9">
        <v>1</v>
      </c>
      <c r="F23" s="9">
        <v>1</v>
      </c>
      <c r="G23" s="9">
        <v>2</v>
      </c>
      <c r="H23" s="9">
        <v>27</v>
      </c>
      <c r="I23" s="9">
        <v>23</v>
      </c>
      <c r="J23" s="9">
        <v>50</v>
      </c>
      <c r="K23" s="9">
        <v>2</v>
      </c>
      <c r="L23" s="9">
        <v>1</v>
      </c>
      <c r="M23" s="9">
        <v>3</v>
      </c>
      <c r="N23" s="9">
        <v>1065</v>
      </c>
      <c r="O23" s="9">
        <v>686</v>
      </c>
      <c r="P23" s="9">
        <v>1751</v>
      </c>
      <c r="Q23" s="9">
        <v>46860</v>
      </c>
      <c r="R23" s="9">
        <v>30248</v>
      </c>
      <c r="S23" s="9">
        <v>77108</v>
      </c>
      <c r="T23" s="9">
        <v>131</v>
      </c>
      <c r="U23" s="9">
        <v>169</v>
      </c>
      <c r="V23" s="9">
        <v>300</v>
      </c>
    </row>
    <row r="24" spans="1:22"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A25" s="6" t="s">
        <v>33</v>
      </c>
    </row>
  </sheetData>
  <autoFilter ref="A7:V23" xr:uid="{00000000-0009-0000-0000-000002000000}"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  <sortState xmlns:xlrd2="http://schemas.microsoft.com/office/spreadsheetml/2017/richdata2" ref="A12:V23">
      <sortCondition ref="A7:A23"/>
    </sortState>
  </autoFilter>
  <mergeCells count="25">
    <mergeCell ref="K7:M7"/>
    <mergeCell ref="K8:L8"/>
    <mergeCell ref="M8:M9"/>
    <mergeCell ref="B8:C8"/>
    <mergeCell ref="D8:D9"/>
    <mergeCell ref="B7:D7"/>
    <mergeCell ref="E7:G7"/>
    <mergeCell ref="E8:F8"/>
    <mergeCell ref="G8:G9"/>
    <mergeCell ref="A7:A9"/>
    <mergeCell ref="T7:V7"/>
    <mergeCell ref="T8:U8"/>
    <mergeCell ref="V8:V9"/>
    <mergeCell ref="A2:L3"/>
    <mergeCell ref="A4:L4"/>
    <mergeCell ref="A6:L6"/>
    <mergeCell ref="N7:P7"/>
    <mergeCell ref="N8:O8"/>
    <mergeCell ref="P8:P9"/>
    <mergeCell ref="Q7:S7"/>
    <mergeCell ref="Q8:R8"/>
    <mergeCell ref="S8:S9"/>
    <mergeCell ref="H7:J7"/>
    <mergeCell ref="H8:I8"/>
    <mergeCell ref="J8:J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10"/>
  <sheetViews>
    <sheetView showGridLines="0" topLeftCell="G10" workbookViewId="0">
      <selection activeCell="AF25" sqref="AF25"/>
    </sheetView>
  </sheetViews>
  <sheetFormatPr defaultColWidth="11.42578125" defaultRowHeight="15"/>
  <cols>
    <col min="1" max="1" width="22.140625" hidden="1" customWidth="1"/>
    <col min="2" max="2" width="17.5703125" hidden="1" customWidth="1"/>
    <col min="3" max="5" width="9.140625" hidden="1" customWidth="1"/>
    <col min="6" max="6" width="5.140625" hidden="1" customWidth="1"/>
    <col min="7" max="7" width="6.85546875" customWidth="1"/>
    <col min="8" max="8" width="11.42578125" bestFit="1" customWidth="1"/>
    <col min="9" max="9" width="5.5703125" hidden="1" customWidth="1"/>
    <col min="10" max="10" width="5.28515625" bestFit="1" customWidth="1"/>
    <col min="11" max="11" width="6" customWidth="1"/>
    <col min="12" max="12" width="0.140625" customWidth="1"/>
    <col min="13" max="13" width="6" customWidth="1"/>
    <col min="14" max="14" width="5.28515625" bestFit="1" customWidth="1"/>
    <col min="15" max="15" width="3.7109375" customWidth="1"/>
    <col min="16" max="16" width="4.7109375" bestFit="1" customWidth="1"/>
    <col min="17" max="17" width="6" customWidth="1"/>
    <col min="18" max="18" width="0.140625" customWidth="1"/>
    <col min="19" max="19" width="6" customWidth="1"/>
    <col min="20" max="20" width="5.28515625" bestFit="1" customWidth="1"/>
    <col min="21" max="21" width="3.7109375" customWidth="1"/>
    <col min="22" max="22" width="5.28515625" bestFit="1" customWidth="1"/>
    <col min="23" max="23" width="6" customWidth="1"/>
    <col min="24" max="24" width="0.28515625" customWidth="1"/>
    <col min="25" max="25" width="6" customWidth="1"/>
    <col min="26" max="26" width="5.28515625" bestFit="1" customWidth="1"/>
    <col min="27" max="27" width="3.7109375" customWidth="1"/>
    <col min="28" max="28" width="7.140625" bestFit="1" customWidth="1"/>
    <col min="29" max="29" width="5.5703125" customWidth="1"/>
    <col min="30" max="30" width="0.140625" customWidth="1"/>
    <col min="31" max="31" width="5.5703125" customWidth="1"/>
    <col min="32" max="32" width="5.28515625" bestFit="1" customWidth="1"/>
    <col min="33" max="33" width="3.7109375" customWidth="1"/>
    <col min="34" max="34" width="5.28515625" bestFit="1" customWidth="1"/>
    <col min="35" max="35" width="6" customWidth="1"/>
    <col min="36" max="36" width="0.140625" customWidth="1"/>
    <col min="37" max="37" width="6" customWidth="1"/>
    <col min="38" max="38" width="5.28515625" bestFit="1" customWidth="1"/>
    <col min="39" max="39" width="3.7109375" customWidth="1"/>
    <col min="40" max="40" width="5.28515625" bestFit="1" customWidth="1"/>
    <col min="41" max="41" width="6" customWidth="1"/>
    <col min="42" max="42" width="0.140625" customWidth="1"/>
    <col min="43" max="43" width="6" customWidth="1"/>
    <col min="44" max="44" width="5.28515625" bestFit="1" customWidth="1"/>
  </cols>
  <sheetData>
    <row r="1" spans="1:44" s="1" customFormat="1" ht="57" customHeight="1">
      <c r="A1" s="5"/>
      <c r="B1" s="5"/>
      <c r="C1" s="5"/>
      <c r="D1" s="5"/>
      <c r="E1" s="5"/>
      <c r="F1" s="5"/>
      <c r="G1" s="5"/>
      <c r="J1" s="2"/>
      <c r="K1" s="2"/>
    </row>
    <row r="2" spans="1:44" s="1" customFormat="1" ht="15.9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44" s="1" customFormat="1" ht="15.9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44" s="1" customFormat="1" ht="25.5" customHeight="1">
      <c r="A4" s="47" t="s">
        <v>56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44" s="1" customFormat="1" ht="9" customHeight="1">
      <c r="A5" s="3"/>
      <c r="B5" s="3"/>
      <c r="C5" s="3"/>
      <c r="D5" s="3"/>
      <c r="E5" s="3"/>
      <c r="F5" s="3"/>
      <c r="G5" s="3"/>
      <c r="J5" s="2"/>
      <c r="K5" s="2"/>
    </row>
    <row r="6" spans="1:44" s="1" customFormat="1" ht="16.5" customHeight="1">
      <c r="A6" s="53">
        <v>2018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44" ht="15.75" thickBot="1"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</row>
    <row r="8" spans="1:44" ht="61.5" customHeight="1">
      <c r="A8" s="15" t="s">
        <v>34</v>
      </c>
      <c r="B8" s="15" t="s">
        <v>2</v>
      </c>
      <c r="C8" s="59" t="s">
        <v>3</v>
      </c>
      <c r="D8" s="60"/>
      <c r="E8" s="61"/>
      <c r="F8" s="18"/>
      <c r="H8" s="55" t="s">
        <v>2</v>
      </c>
      <c r="I8" s="3"/>
      <c r="J8" s="54" t="s">
        <v>3</v>
      </c>
      <c r="K8" s="54"/>
      <c r="L8" s="54"/>
      <c r="M8" s="54"/>
      <c r="N8" s="54"/>
      <c r="O8" s="19"/>
      <c r="P8" s="54" t="s">
        <v>4</v>
      </c>
      <c r="Q8" s="54"/>
      <c r="R8" s="54"/>
      <c r="S8" s="54"/>
      <c r="T8" s="54"/>
      <c r="U8" s="19"/>
      <c r="V8" s="57" t="s">
        <v>5</v>
      </c>
      <c r="W8" s="57"/>
      <c r="X8" s="57"/>
      <c r="Y8" s="57"/>
      <c r="Z8" s="57"/>
      <c r="AA8" s="20"/>
      <c r="AB8" s="57" t="s">
        <v>6</v>
      </c>
      <c r="AC8" s="57"/>
      <c r="AD8" s="57"/>
      <c r="AE8" s="57"/>
      <c r="AF8" s="57"/>
      <c r="AG8" s="20"/>
      <c r="AH8" s="58" t="s">
        <v>7</v>
      </c>
      <c r="AI8" s="58"/>
      <c r="AJ8" s="58"/>
      <c r="AK8" s="58"/>
      <c r="AL8" s="58"/>
      <c r="AM8" s="21"/>
      <c r="AN8" s="54" t="s">
        <v>8</v>
      </c>
      <c r="AO8" s="54"/>
      <c r="AP8" s="54"/>
      <c r="AQ8" s="54"/>
      <c r="AR8" s="54"/>
    </row>
    <row r="9" spans="1:44" ht="15.75" thickBot="1">
      <c r="A9" s="22" t="s">
        <v>3</v>
      </c>
      <c r="B9" s="23"/>
      <c r="C9" s="24" t="s">
        <v>12</v>
      </c>
      <c r="D9" s="24" t="s">
        <v>13</v>
      </c>
      <c r="E9" s="25" t="s">
        <v>11</v>
      </c>
      <c r="H9" s="56"/>
      <c r="I9" s="3"/>
      <c r="J9" s="51" t="s">
        <v>35</v>
      </c>
      <c r="K9" s="51"/>
      <c r="L9" s="26"/>
      <c r="M9" s="52" t="s">
        <v>36</v>
      </c>
      <c r="N9" s="52"/>
      <c r="O9" s="27"/>
      <c r="P9" s="51" t="s">
        <v>35</v>
      </c>
      <c r="Q9" s="51"/>
      <c r="R9" s="26"/>
      <c r="S9" s="52" t="s">
        <v>36</v>
      </c>
      <c r="T9" s="52"/>
      <c r="U9" s="27"/>
      <c r="V9" s="51" t="s">
        <v>35</v>
      </c>
      <c r="W9" s="51"/>
      <c r="X9" s="26"/>
      <c r="Y9" s="52" t="s">
        <v>36</v>
      </c>
      <c r="Z9" s="52"/>
      <c r="AA9" s="27"/>
      <c r="AB9" s="51" t="s">
        <v>35</v>
      </c>
      <c r="AC9" s="51"/>
      <c r="AD9" s="26"/>
      <c r="AE9" s="52" t="s">
        <v>36</v>
      </c>
      <c r="AF9" s="52"/>
      <c r="AG9" s="27"/>
      <c r="AH9" s="51" t="s">
        <v>35</v>
      </c>
      <c r="AI9" s="51"/>
      <c r="AJ9" s="26"/>
      <c r="AK9" s="52" t="s">
        <v>36</v>
      </c>
      <c r="AL9" s="52"/>
      <c r="AM9" s="27"/>
      <c r="AN9" s="51" t="s">
        <v>35</v>
      </c>
      <c r="AO9" s="51"/>
      <c r="AP9" s="26"/>
      <c r="AQ9" s="52" t="s">
        <v>36</v>
      </c>
      <c r="AR9" s="52"/>
    </row>
    <row r="10" spans="1:44" s="31" customFormat="1" ht="11.45" customHeight="1">
      <c r="A10" s="28"/>
      <c r="B10" s="29" t="s">
        <v>58</v>
      </c>
      <c r="C10" s="30">
        <v>111</v>
      </c>
      <c r="D10" s="30">
        <v>61</v>
      </c>
      <c r="E10" s="30">
        <f>SUM(C10:D10)</f>
        <v>172</v>
      </c>
      <c r="H10" s="32" t="s">
        <v>57</v>
      </c>
      <c r="J10" s="33">
        <f t="shared" ref="J10:J22" si="0">(C10/C$23)*-1</f>
        <v>-3.627688084188509E-3</v>
      </c>
      <c r="K10" s="34">
        <f t="shared" ref="K10:K22" si="1">J10</f>
        <v>-3.627688084188509E-3</v>
      </c>
      <c r="L10" s="34"/>
      <c r="M10" s="34">
        <f t="shared" ref="M10:M22" si="2">N10</f>
        <v>1.7239917474493401E-3</v>
      </c>
      <c r="N10" s="35">
        <f t="shared" ref="N10:N22" si="3">(D10/D$23)</f>
        <v>1.7239917474493401E-3</v>
      </c>
      <c r="O10" s="35"/>
      <c r="P10" s="33">
        <f>('Gráfica Pregrado'!C28/'Gráfica Pregrado'!C$41)*-1</f>
        <v>-7.575757575757576E-3</v>
      </c>
      <c r="Q10" s="34">
        <f t="shared" ref="Q10:Q22" si="4">P10</f>
        <v>-7.575757575757576E-3</v>
      </c>
      <c r="R10" s="34"/>
      <c r="S10" s="34">
        <f t="shared" ref="S10:S22" si="5">T10</f>
        <v>7.874015748031496E-3</v>
      </c>
      <c r="T10" s="35">
        <f>('Gráfica Pregrado'!D28/'Gráfica Pregrado'!D$41)</f>
        <v>7.874015748031496E-3</v>
      </c>
      <c r="U10" s="35"/>
      <c r="V10" s="33">
        <f>('Gráfica Pregrado'!C45/'Gráfica Pregrado'!C$58)*-1</f>
        <v>-1.5625E-2</v>
      </c>
      <c r="W10" s="34">
        <f t="shared" ref="W10:W22" si="6">V10</f>
        <v>-1.5625E-2</v>
      </c>
      <c r="X10" s="34"/>
      <c r="Y10" s="34">
        <f t="shared" ref="Y10:Y22" si="7">Z10</f>
        <v>9.8164746052069995E-3</v>
      </c>
      <c r="Z10" s="35">
        <f>('Gráfica Pregrado'!D45/'Gráfica Pregrado'!D$58)</f>
        <v>9.8164746052069995E-3</v>
      </c>
      <c r="AA10" s="35"/>
      <c r="AB10" s="33">
        <f>('Gráfica Pregrado'!C63/'Gráfica Pregrado'!C$76)*-1</f>
        <v>-4.7058823529411761E-3</v>
      </c>
      <c r="AC10" s="34">
        <f t="shared" ref="AC10:AC22" si="8">AB10</f>
        <v>-4.7058823529411761E-3</v>
      </c>
      <c r="AD10" s="34"/>
      <c r="AE10" s="34">
        <f t="shared" ref="AE10:AE22" si="9">AF10</f>
        <v>2.0161290322580645E-3</v>
      </c>
      <c r="AF10" s="35">
        <f>('Gráfica Pregrado'!D63/'Gráfica Pregrado'!D$76)</f>
        <v>2.0161290322580645E-3</v>
      </c>
      <c r="AG10" s="35"/>
      <c r="AH10" s="33">
        <f>('Gráfica Pregrado'!C80/'Gráfica Pregrado'!C$93)*-1</f>
        <v>-1.1202036351396836E-2</v>
      </c>
      <c r="AI10" s="34">
        <f t="shared" ref="AI10:AI22" si="10">AH10</f>
        <v>-1.1202036351396836E-2</v>
      </c>
      <c r="AJ10" s="34"/>
      <c r="AK10" s="34">
        <f t="shared" ref="AK10:AK22" si="11">AL10</f>
        <v>5.3132164322448727E-3</v>
      </c>
      <c r="AL10" s="35">
        <f>('Gráfica Pregrado'!D80/'Gráfica Pregrado'!D$93)</f>
        <v>5.3132164322448727E-3</v>
      </c>
      <c r="AM10" s="35"/>
      <c r="AN10" s="33">
        <f>('Gráfica Pregrado'!C97/'Gráfica Pregrado'!C$110)*-1</f>
        <v>-2.044301933710696E-2</v>
      </c>
      <c r="AO10" s="34">
        <f t="shared" ref="AO10:AO22" si="12">AN10</f>
        <v>-2.044301933710696E-2</v>
      </c>
      <c r="AP10" s="34"/>
      <c r="AQ10" s="34">
        <f t="shared" ref="AQ10:AQ22" si="13">AR10</f>
        <v>1.1079894065546027E-2</v>
      </c>
      <c r="AR10" s="35">
        <f>('Gráfica Pregrado'!D97/'Gráfica Pregrado'!D$110)</f>
        <v>1.1079894065546027E-2</v>
      </c>
    </row>
    <row r="11" spans="1:44" s="31" customFormat="1" ht="11.45" customHeight="1">
      <c r="A11" s="28"/>
      <c r="B11" s="29" t="s">
        <v>41</v>
      </c>
      <c r="C11" s="30">
        <v>129</v>
      </c>
      <c r="D11" s="30">
        <v>96</v>
      </c>
      <c r="E11" s="30">
        <v>225</v>
      </c>
      <c r="H11" s="32" t="s">
        <v>29</v>
      </c>
      <c r="J11" s="33">
        <f t="shared" si="0"/>
        <v>-4.2159618275704296E-3</v>
      </c>
      <c r="K11" s="34">
        <f t="shared" si="1"/>
        <v>-4.2159618275704296E-3</v>
      </c>
      <c r="L11" s="34"/>
      <c r="M11" s="34">
        <f t="shared" si="2"/>
        <v>2.7131673402481416E-3</v>
      </c>
      <c r="N11" s="35">
        <f t="shared" si="3"/>
        <v>2.7131673402481416E-3</v>
      </c>
      <c r="O11" s="35"/>
      <c r="P11" s="33">
        <f>('Gráfica Pregrado'!C29/'Gráfica Pregrado'!C$41)*-1</f>
        <v>-2.2727272727272728E-2</v>
      </c>
      <c r="Q11" s="34">
        <f t="shared" si="4"/>
        <v>-2.2727272727272728E-2</v>
      </c>
      <c r="R11" s="34"/>
      <c r="S11" s="34">
        <f t="shared" si="5"/>
        <v>7.874015748031496E-3</v>
      </c>
      <c r="T11" s="35">
        <f>('Gráfica Pregrado'!D29/'Gráfica Pregrado'!D$41)</f>
        <v>7.874015748031496E-3</v>
      </c>
      <c r="U11" s="35"/>
      <c r="V11" s="33">
        <f>('Gráfica Pregrado'!C46/'Gráfica Pregrado'!C$58)*-1</f>
        <v>-2.0833333333333332E-2</v>
      </c>
      <c r="W11" s="34">
        <f t="shared" si="6"/>
        <v>-2.0833333333333332E-2</v>
      </c>
      <c r="X11" s="34"/>
      <c r="Y11" s="34">
        <f t="shared" si="7"/>
        <v>1.1523687580025609E-2</v>
      </c>
      <c r="Z11" s="35">
        <f>('Gráfica Pregrado'!D46/'Gráfica Pregrado'!D$58)</f>
        <v>1.1523687580025609E-2</v>
      </c>
      <c r="AA11" s="35"/>
      <c r="AB11" s="33">
        <f>('Gráfica Pregrado'!C64/'Gráfica Pregrado'!C$76)*-1</f>
        <v>0</v>
      </c>
      <c r="AC11" s="34">
        <f t="shared" si="8"/>
        <v>0</v>
      </c>
      <c r="AD11" s="34"/>
      <c r="AE11" s="34">
        <f t="shared" si="9"/>
        <v>4.0322580645161289E-3</v>
      </c>
      <c r="AF11" s="35">
        <f>('Gráfica Pregrado'!D64/'Gráfica Pregrado'!D$76)</f>
        <v>4.0322580645161289E-3</v>
      </c>
      <c r="AG11" s="35"/>
      <c r="AH11" s="33">
        <f>('Gráfica Pregrado'!C81/'Gráfica Pregrado'!C$93)*-1</f>
        <v>-1.3747475597441938E-2</v>
      </c>
      <c r="AI11" s="34">
        <f t="shared" si="10"/>
        <v>-1.3747475597441938E-2</v>
      </c>
      <c r="AJ11" s="34"/>
      <c r="AK11" s="34">
        <f t="shared" si="11"/>
        <v>7.5903091889212466E-3</v>
      </c>
      <c r="AL11" s="35">
        <f>('Gráfica Pregrado'!D81/'Gráfica Pregrado'!D$93)</f>
        <v>7.5903091889212466E-3</v>
      </c>
      <c r="AM11" s="35"/>
      <c r="AN11" s="33">
        <f>('Gráfica Pregrado'!C98/'Gráfica Pregrado'!C$110)*-1</f>
        <v>-1.9790378344185233E-2</v>
      </c>
      <c r="AO11" s="34">
        <f t="shared" si="12"/>
        <v>-1.9790378344185233E-2</v>
      </c>
      <c r="AP11" s="34"/>
      <c r="AQ11" s="34">
        <f t="shared" si="13"/>
        <v>1.3011769273880125E-2</v>
      </c>
      <c r="AR11" s="35">
        <f>('Gráfica Pregrado'!D98/'Gráfica Pregrado'!D$110)</f>
        <v>1.3011769273880125E-2</v>
      </c>
    </row>
    <row r="12" spans="1:44" s="31" customFormat="1" ht="11.45" customHeight="1">
      <c r="A12" s="28"/>
      <c r="B12" s="29" t="s">
        <v>42</v>
      </c>
      <c r="C12" s="30">
        <v>432</v>
      </c>
      <c r="D12" s="30">
        <v>245</v>
      </c>
      <c r="E12" s="30">
        <v>677</v>
      </c>
      <c r="H12" s="32" t="s">
        <v>28</v>
      </c>
      <c r="J12" s="33">
        <f t="shared" si="0"/>
        <v>-1.4118569841166089E-2</v>
      </c>
      <c r="K12" s="34">
        <f t="shared" si="1"/>
        <v>-1.4118569841166089E-2</v>
      </c>
      <c r="L12" s="34"/>
      <c r="M12" s="34">
        <f t="shared" si="2"/>
        <v>6.9242291495916122E-3</v>
      </c>
      <c r="N12" s="35">
        <f t="shared" si="3"/>
        <v>6.9242291495916122E-3</v>
      </c>
      <c r="O12" s="35"/>
      <c r="P12" s="33">
        <f>('Gráfica Pregrado'!C30/'Gráfica Pregrado'!C$41)*-1</f>
        <v>-2.2727272727272728E-2</v>
      </c>
      <c r="Q12" s="34">
        <f t="shared" si="4"/>
        <v>-2.2727272727272728E-2</v>
      </c>
      <c r="R12" s="34"/>
      <c r="S12" s="34">
        <f t="shared" si="5"/>
        <v>1.5748031496062992E-2</v>
      </c>
      <c r="T12" s="35">
        <f>('Gráfica Pregrado'!D30/'Gráfica Pregrado'!D$41)</f>
        <v>1.5748031496062992E-2</v>
      </c>
      <c r="U12" s="35"/>
      <c r="V12" s="33">
        <f>('Gráfica Pregrado'!C47/'Gráfica Pregrado'!C$58)*-1</f>
        <v>-2.8356481481481483E-2</v>
      </c>
      <c r="W12" s="34">
        <f t="shared" si="6"/>
        <v>-2.8356481481481483E-2</v>
      </c>
      <c r="X12" s="34"/>
      <c r="Y12" s="34">
        <f t="shared" si="7"/>
        <v>1.9206145966709345E-2</v>
      </c>
      <c r="Z12" s="35">
        <f>('Gráfica Pregrado'!D47/'Gráfica Pregrado'!D$58)</f>
        <v>1.9206145966709345E-2</v>
      </c>
      <c r="AA12" s="35"/>
      <c r="AB12" s="33">
        <f>('Gráfica Pregrado'!C65/'Gráfica Pregrado'!C$76)*-1</f>
        <v>-1.8823529411764704E-2</v>
      </c>
      <c r="AC12" s="34">
        <f t="shared" si="8"/>
        <v>-1.8823529411764704E-2</v>
      </c>
      <c r="AD12" s="34"/>
      <c r="AE12" s="34">
        <f t="shared" si="9"/>
        <v>8.0645161290322578E-3</v>
      </c>
      <c r="AF12" s="35">
        <f>('Gráfica Pregrado'!D65/'Gráfica Pregrado'!D$76)</f>
        <v>8.0645161290322578E-3</v>
      </c>
      <c r="AG12" s="35"/>
      <c r="AH12" s="33">
        <f>('Gráfica Pregrado'!C82/'Gráfica Pregrado'!C$93)*-1</f>
        <v>-2.778946482665769E-2</v>
      </c>
      <c r="AI12" s="34">
        <f t="shared" si="10"/>
        <v>-2.778946482665769E-2</v>
      </c>
      <c r="AJ12" s="34"/>
      <c r="AK12" s="34">
        <f t="shared" si="11"/>
        <v>1.7511927628725447E-2</v>
      </c>
      <c r="AL12" s="35">
        <f>('Gráfica Pregrado'!D82/'Gráfica Pregrado'!D$93)</f>
        <v>1.7511927628725447E-2</v>
      </c>
      <c r="AM12" s="35"/>
      <c r="AN12" s="33">
        <f>('Gráfica Pregrado'!C99/'Gráfica Pregrado'!C$110)*-1</f>
        <v>-3.2719301115728169E-2</v>
      </c>
      <c r="AO12" s="34">
        <f t="shared" si="12"/>
        <v>-3.2719301115728169E-2</v>
      </c>
      <c r="AP12" s="34"/>
      <c r="AQ12" s="34">
        <f t="shared" si="13"/>
        <v>2.4837819918754282E-2</v>
      </c>
      <c r="AR12" s="35">
        <f>('Gráfica Pregrado'!D99/'Gráfica Pregrado'!D$110)</f>
        <v>2.4837819918754282E-2</v>
      </c>
    </row>
    <row r="13" spans="1:44" s="31" customFormat="1" ht="11.45" customHeight="1">
      <c r="A13" s="28"/>
      <c r="B13" s="29" t="s">
        <v>43</v>
      </c>
      <c r="C13" s="30">
        <v>788</v>
      </c>
      <c r="D13" s="30">
        <v>529</v>
      </c>
      <c r="E13" s="30">
        <v>1317</v>
      </c>
      <c r="H13" s="32" t="s">
        <v>27</v>
      </c>
      <c r="J13" s="33">
        <f t="shared" si="0"/>
        <v>-2.575331721027518E-2</v>
      </c>
      <c r="K13" s="34">
        <f t="shared" si="1"/>
        <v>-2.575331721027518E-2</v>
      </c>
      <c r="L13" s="34"/>
      <c r="M13" s="34">
        <f t="shared" si="2"/>
        <v>1.4950682531159032E-2</v>
      </c>
      <c r="N13" s="35">
        <f t="shared" si="3"/>
        <v>1.4950682531159032E-2</v>
      </c>
      <c r="O13" s="35"/>
      <c r="P13" s="33">
        <f>('Gráfica Pregrado'!C31/'Gráfica Pregrado'!C$41)*-1</f>
        <v>-9.0909090909090912E-2</v>
      </c>
      <c r="Q13" s="34">
        <f t="shared" si="4"/>
        <v>-9.0909090909090912E-2</v>
      </c>
      <c r="R13" s="34"/>
      <c r="S13" s="34">
        <f t="shared" si="5"/>
        <v>5.5118110236220472E-2</v>
      </c>
      <c r="T13" s="35">
        <f>('Gráfica Pregrado'!D31/'Gráfica Pregrado'!D$41)</f>
        <v>5.5118110236220472E-2</v>
      </c>
      <c r="U13" s="35"/>
      <c r="V13" s="33">
        <f>('Gráfica Pregrado'!C48/'Gráfica Pregrado'!C$58)*-1</f>
        <v>-3.7615740740740741E-2</v>
      </c>
      <c r="W13" s="34">
        <f t="shared" si="6"/>
        <v>-3.7615740740740741E-2</v>
      </c>
      <c r="X13" s="34"/>
      <c r="Y13" s="34">
        <f t="shared" si="7"/>
        <v>3.2010243277848911E-2</v>
      </c>
      <c r="Z13" s="35">
        <f>('Gráfica Pregrado'!D48/'Gráfica Pregrado'!D$58)</f>
        <v>3.2010243277848911E-2</v>
      </c>
      <c r="AA13" s="35"/>
      <c r="AB13" s="33">
        <f>('Gráfica Pregrado'!C66/'Gráfica Pregrado'!C$76)*-1</f>
        <v>-2.1176470588235293E-2</v>
      </c>
      <c r="AC13" s="34">
        <f t="shared" si="8"/>
        <v>-2.1176470588235293E-2</v>
      </c>
      <c r="AD13" s="34"/>
      <c r="AE13" s="34">
        <f t="shared" si="9"/>
        <v>1.4112903225806451E-2</v>
      </c>
      <c r="AF13" s="35">
        <f>('Gráfica Pregrado'!D66/'Gráfica Pregrado'!D$76)</f>
        <v>1.4112903225806451E-2</v>
      </c>
      <c r="AG13" s="35"/>
      <c r="AH13" s="33">
        <f>('Gráfica Pregrado'!C83/'Gráfica Pregrado'!C$93)*-1</f>
        <v>-4.6501598788286774E-2</v>
      </c>
      <c r="AI13" s="34">
        <f t="shared" si="10"/>
        <v>-4.6501598788286774E-2</v>
      </c>
      <c r="AJ13" s="34"/>
      <c r="AK13" s="34">
        <f t="shared" si="11"/>
        <v>3.5736414895594523E-2</v>
      </c>
      <c r="AL13" s="35">
        <f>('Gráfica Pregrado'!D83/'Gráfica Pregrado'!D$93)</f>
        <v>3.5736414895594523E-2</v>
      </c>
      <c r="AM13" s="35"/>
      <c r="AN13" s="33">
        <f>('Gráfica Pregrado'!C100/'Gráfica Pregrado'!C$110)*-1</f>
        <v>-4.6096696441230683E-2</v>
      </c>
      <c r="AO13" s="34">
        <f t="shared" si="12"/>
        <v>-4.6096696441230683E-2</v>
      </c>
      <c r="AP13" s="34"/>
      <c r="AQ13" s="34">
        <f t="shared" si="13"/>
        <v>3.9085491155645261E-2</v>
      </c>
      <c r="AR13" s="35">
        <f>('Gráfica Pregrado'!D100/'Gráfica Pregrado'!D$110)</f>
        <v>3.9085491155645261E-2</v>
      </c>
    </row>
    <row r="14" spans="1:44" s="31" customFormat="1" ht="11.45" customHeight="1">
      <c r="A14" s="28"/>
      <c r="B14" s="29" t="s">
        <v>44</v>
      </c>
      <c r="C14" s="30">
        <v>1155</v>
      </c>
      <c r="D14" s="30">
        <v>1036</v>
      </c>
      <c r="E14" s="30">
        <v>2191</v>
      </c>
      <c r="H14" s="32" t="s">
        <v>26</v>
      </c>
      <c r="J14" s="33">
        <f t="shared" si="0"/>
        <v>-3.7747565200339894E-2</v>
      </c>
      <c r="K14" s="34">
        <f t="shared" si="1"/>
        <v>-3.7747565200339894E-2</v>
      </c>
      <c r="L14" s="34"/>
      <c r="M14" s="34">
        <f t="shared" si="2"/>
        <v>2.9279597546844529E-2</v>
      </c>
      <c r="N14" s="35">
        <f t="shared" si="3"/>
        <v>2.9279597546844529E-2</v>
      </c>
      <c r="O14" s="35"/>
      <c r="P14" s="33">
        <f>('Gráfica Pregrado'!C32/'Gráfica Pregrado'!C$41)*-1</f>
        <v>-9.8484848484848481E-2</v>
      </c>
      <c r="Q14" s="34">
        <f t="shared" si="4"/>
        <v>-9.8484848484848481E-2</v>
      </c>
      <c r="R14" s="34"/>
      <c r="S14" s="34">
        <f t="shared" si="5"/>
        <v>9.4488188976377951E-2</v>
      </c>
      <c r="T14" s="35">
        <f>('Gráfica Pregrado'!D32/'Gráfica Pregrado'!D$41)</f>
        <v>9.4488188976377951E-2</v>
      </c>
      <c r="U14" s="35"/>
      <c r="V14" s="33">
        <f>('Gráfica Pregrado'!C49/'Gráfica Pregrado'!C$58)*-1</f>
        <v>-4.8611111111111112E-2</v>
      </c>
      <c r="W14" s="34">
        <f t="shared" si="6"/>
        <v>-4.8611111111111112E-2</v>
      </c>
      <c r="X14" s="34"/>
      <c r="Y14" s="34">
        <f t="shared" si="7"/>
        <v>4.8228766538625692E-2</v>
      </c>
      <c r="Z14" s="35">
        <f>('Gráfica Pregrado'!D49/'Gráfica Pregrado'!D$58)</f>
        <v>4.8228766538625692E-2</v>
      </c>
      <c r="AA14" s="35"/>
      <c r="AB14" s="33">
        <f>('Gráfica Pregrado'!C67/'Gráfica Pregrado'!C$76)*-1</f>
        <v>-4.9411764705882349E-2</v>
      </c>
      <c r="AC14" s="34">
        <f t="shared" si="8"/>
        <v>-4.9411764705882349E-2</v>
      </c>
      <c r="AD14" s="34"/>
      <c r="AE14" s="34">
        <f t="shared" si="9"/>
        <v>3.8306451612903226E-2</v>
      </c>
      <c r="AF14" s="35">
        <f>('Gráfica Pregrado'!D67/'Gráfica Pregrado'!D$76)</f>
        <v>3.8306451612903226E-2</v>
      </c>
      <c r="AG14" s="35"/>
      <c r="AH14" s="33">
        <f>('Gráfica Pregrado'!C84/'Gráfica Pregrado'!C$93)*-1</f>
        <v>-5.9176203298552679E-2</v>
      </c>
      <c r="AI14" s="34">
        <f t="shared" si="10"/>
        <v>-5.9176203298552679E-2</v>
      </c>
      <c r="AJ14" s="34"/>
      <c r="AK14" s="34">
        <f t="shared" si="11"/>
        <v>5.2713922795712249E-2</v>
      </c>
      <c r="AL14" s="35">
        <f>('Gráfica Pregrado'!D84/'Gráfica Pregrado'!D$93)</f>
        <v>5.2713922795712249E-2</v>
      </c>
      <c r="AM14" s="35"/>
      <c r="AN14" s="33">
        <f>('Gráfica Pregrado'!C101/'Gráfica Pregrado'!C$110)*-1</f>
        <v>-5.6614861106566765E-2</v>
      </c>
      <c r="AO14" s="34">
        <f t="shared" si="12"/>
        <v>-5.6614861106566765E-2</v>
      </c>
      <c r="AP14" s="34"/>
      <c r="AQ14" s="34">
        <f t="shared" si="13"/>
        <v>5.154231334180711E-2</v>
      </c>
      <c r="AR14" s="35">
        <f>('Gráfica Pregrado'!D101/'Gráfica Pregrado'!D$110)</f>
        <v>5.154231334180711E-2</v>
      </c>
    </row>
    <row r="15" spans="1:44" s="31" customFormat="1" ht="11.45" customHeight="1">
      <c r="A15" s="28"/>
      <c r="B15" s="29" t="s">
        <v>45</v>
      </c>
      <c r="C15" s="30">
        <v>1673</v>
      </c>
      <c r="D15" s="30">
        <v>1704</v>
      </c>
      <c r="E15" s="30">
        <v>3377</v>
      </c>
      <c r="H15" s="32" t="s">
        <v>25</v>
      </c>
      <c r="J15" s="33">
        <f t="shared" si="0"/>
        <v>-5.4676776259886269E-2</v>
      </c>
      <c r="K15" s="34">
        <f t="shared" si="1"/>
        <v>-5.4676776259886269E-2</v>
      </c>
      <c r="L15" s="34"/>
      <c r="M15" s="34">
        <f t="shared" si="2"/>
        <v>4.8158720289404516E-2</v>
      </c>
      <c r="N15" s="35">
        <f t="shared" si="3"/>
        <v>4.8158720289404516E-2</v>
      </c>
      <c r="O15" s="35"/>
      <c r="P15" s="33">
        <f>('Gráfica Pregrado'!C33/'Gráfica Pregrado'!C$41)*-1</f>
        <v>-0.13636363636363635</v>
      </c>
      <c r="Q15" s="34">
        <f t="shared" si="4"/>
        <v>-0.13636363636363635</v>
      </c>
      <c r="R15" s="34"/>
      <c r="S15" s="34">
        <f t="shared" si="5"/>
        <v>8.6614173228346455E-2</v>
      </c>
      <c r="T15" s="35">
        <f>('Gráfica Pregrado'!D33/'Gráfica Pregrado'!D$41)</f>
        <v>8.6614173228346455E-2</v>
      </c>
      <c r="U15" s="35"/>
      <c r="V15" s="33">
        <f>('Gráfica Pregrado'!C50/'Gráfica Pregrado'!C$58)*-1</f>
        <v>-6.5393518518518517E-2</v>
      </c>
      <c r="W15" s="34">
        <f t="shared" si="6"/>
        <v>-6.5393518518518517E-2</v>
      </c>
      <c r="X15" s="34"/>
      <c r="Y15" s="34">
        <f t="shared" si="7"/>
        <v>6.9142125480153652E-2</v>
      </c>
      <c r="Z15" s="35">
        <f>('Gráfica Pregrado'!D50/'Gráfica Pregrado'!D$58)</f>
        <v>6.9142125480153652E-2</v>
      </c>
      <c r="AA15" s="35"/>
      <c r="AB15" s="33">
        <f>('Gráfica Pregrado'!C68/'Gráfica Pregrado'!C$76)*-1</f>
        <v>-6.8235294117647061E-2</v>
      </c>
      <c r="AC15" s="34">
        <f t="shared" si="8"/>
        <v>-6.8235294117647061E-2</v>
      </c>
      <c r="AD15" s="34"/>
      <c r="AE15" s="34">
        <f t="shared" si="9"/>
        <v>6.0483870967741937E-2</v>
      </c>
      <c r="AF15" s="35">
        <f>('Gráfica Pregrado'!D68/'Gráfica Pregrado'!D$76)</f>
        <v>6.0483870967741937E-2</v>
      </c>
      <c r="AG15" s="35"/>
      <c r="AH15" s="33">
        <f>('Gráfica Pregrado'!C85/'Gráfica Pregrado'!C$93)*-1</f>
        <v>-7.5795186805789297E-2</v>
      </c>
      <c r="AI15" s="34">
        <f t="shared" si="10"/>
        <v>-7.5795186805789297E-2</v>
      </c>
      <c r="AJ15" s="34"/>
      <c r="AK15" s="34">
        <f t="shared" si="11"/>
        <v>7.2456471900365568E-2</v>
      </c>
      <c r="AL15" s="35">
        <f>('Gráfica Pregrado'!D85/'Gráfica Pregrado'!D$93)</f>
        <v>7.2456471900365568E-2</v>
      </c>
      <c r="AM15" s="35"/>
      <c r="AN15" s="33">
        <f>('Gráfica Pregrado'!C102/'Gráfica Pregrado'!C$110)*-1</f>
        <v>-6.4966571780693427E-2</v>
      </c>
      <c r="AO15" s="34">
        <f t="shared" si="12"/>
        <v>-6.4966571780693427E-2</v>
      </c>
      <c r="AP15" s="34"/>
      <c r="AQ15" s="34">
        <f t="shared" si="13"/>
        <v>6.3122575540569742E-2</v>
      </c>
      <c r="AR15" s="35">
        <f>('Gráfica Pregrado'!D102/'Gráfica Pregrado'!D$110)</f>
        <v>6.3122575540569742E-2</v>
      </c>
    </row>
    <row r="16" spans="1:44" s="31" customFormat="1" ht="11.45" customHeight="1">
      <c r="A16" s="28"/>
      <c r="B16" s="29" t="s">
        <v>46</v>
      </c>
      <c r="C16" s="30">
        <v>2225</v>
      </c>
      <c r="D16" s="30">
        <v>2423</v>
      </c>
      <c r="E16" s="30">
        <v>4648</v>
      </c>
      <c r="H16" s="32" t="s">
        <v>24</v>
      </c>
      <c r="J16" s="33">
        <f t="shared" si="0"/>
        <v>-7.2717171056931831E-2</v>
      </c>
      <c r="K16" s="34">
        <f t="shared" si="1"/>
        <v>-7.2717171056931831E-2</v>
      </c>
      <c r="L16" s="34"/>
      <c r="M16" s="34">
        <f t="shared" si="2"/>
        <v>6.8479213181471321E-2</v>
      </c>
      <c r="N16" s="35">
        <f t="shared" si="3"/>
        <v>6.8479213181471321E-2</v>
      </c>
      <c r="O16" s="35"/>
      <c r="P16" s="33">
        <f>('Gráfica Pregrado'!C34/'Gráfica Pregrado'!C$41)*-1</f>
        <v>-8.3333333333333329E-2</v>
      </c>
      <c r="Q16" s="34">
        <f t="shared" si="4"/>
        <v>-8.3333333333333329E-2</v>
      </c>
      <c r="R16" s="34"/>
      <c r="S16" s="34">
        <f t="shared" si="5"/>
        <v>8.6614173228346455E-2</v>
      </c>
      <c r="T16" s="35">
        <f>('Gráfica Pregrado'!D34/'Gráfica Pregrado'!D$41)</f>
        <v>8.6614173228346455E-2</v>
      </c>
      <c r="U16" s="35"/>
      <c r="V16" s="33">
        <f>('Gráfica Pregrado'!C51/'Gráfica Pregrado'!C$58)*-1</f>
        <v>-7.9861111111111105E-2</v>
      </c>
      <c r="W16" s="34">
        <f t="shared" si="6"/>
        <v>-7.9861111111111105E-2</v>
      </c>
      <c r="X16" s="34"/>
      <c r="Y16" s="34">
        <f t="shared" si="7"/>
        <v>7.8531796841655996E-2</v>
      </c>
      <c r="Z16" s="35">
        <f>('Gráfica Pregrado'!D51/'Gráfica Pregrado'!D$58)</f>
        <v>7.8531796841655996E-2</v>
      </c>
      <c r="AA16" s="35"/>
      <c r="AB16" s="33">
        <f>('Gráfica Pregrado'!C69/'Gráfica Pregrado'!C$76)*-1</f>
        <v>-8.7058823529411758E-2</v>
      </c>
      <c r="AC16" s="34">
        <f t="shared" si="8"/>
        <v>-8.7058823529411758E-2</v>
      </c>
      <c r="AD16" s="34"/>
      <c r="AE16" s="34">
        <f t="shared" si="9"/>
        <v>6.0483870967741937E-2</v>
      </c>
      <c r="AF16" s="35">
        <f>('Gráfica Pregrado'!D69/'Gráfica Pregrado'!D$76)</f>
        <v>6.0483870967741937E-2</v>
      </c>
      <c r="AG16" s="35"/>
      <c r="AH16" s="33">
        <f>('Gráfica Pregrado'!C86/'Gráfica Pregrado'!C$93)*-1</f>
        <v>-8.1380427465499838E-2</v>
      </c>
      <c r="AI16" s="34">
        <f t="shared" si="10"/>
        <v>-8.1380427465499838E-2</v>
      </c>
      <c r="AJ16" s="34"/>
      <c r="AK16" s="34">
        <f t="shared" si="11"/>
        <v>8.5429704442654436E-2</v>
      </c>
      <c r="AL16" s="35">
        <f>('Gráfica Pregrado'!D86/'Gráfica Pregrado'!D$93)</f>
        <v>8.5429704442654436E-2</v>
      </c>
      <c r="AM16" s="35"/>
      <c r="AN16" s="33">
        <f>('Gráfica Pregrado'!C103/'Gráfica Pregrado'!C$110)*-1</f>
        <v>-7.0687214387767344E-2</v>
      </c>
      <c r="AO16" s="34">
        <f t="shared" si="12"/>
        <v>-7.0687214387767344E-2</v>
      </c>
      <c r="AP16" s="34"/>
      <c r="AQ16" s="34">
        <f t="shared" si="13"/>
        <v>7.1475719691280915E-2</v>
      </c>
      <c r="AR16" s="35">
        <f>('Gráfica Pregrado'!D103/'Gráfica Pregrado'!D$110)</f>
        <v>7.1475719691280915E-2</v>
      </c>
    </row>
    <row r="17" spans="1:44" s="31" customFormat="1" ht="11.45" customHeight="1">
      <c r="A17" s="28"/>
      <c r="B17" s="29" t="s">
        <v>47</v>
      </c>
      <c r="C17" s="30">
        <v>2448</v>
      </c>
      <c r="D17" s="30">
        <v>2836</v>
      </c>
      <c r="E17" s="30">
        <v>5284</v>
      </c>
      <c r="H17" s="32" t="s">
        <v>23</v>
      </c>
      <c r="J17" s="33">
        <f t="shared" si="0"/>
        <v>-8.0005229099941177E-2</v>
      </c>
      <c r="K17" s="34">
        <f t="shared" si="1"/>
        <v>-8.0005229099941177E-2</v>
      </c>
      <c r="L17" s="34"/>
      <c r="M17" s="34">
        <f t="shared" si="2"/>
        <v>8.0151485176497186E-2</v>
      </c>
      <c r="N17" s="35">
        <f t="shared" si="3"/>
        <v>8.0151485176497186E-2</v>
      </c>
      <c r="O17" s="35"/>
      <c r="P17" s="33">
        <f>('Gráfica Pregrado'!C35/'Gráfica Pregrado'!C$41)*-1</f>
        <v>-7.575757575757576E-2</v>
      </c>
      <c r="Q17" s="34">
        <f t="shared" si="4"/>
        <v>-7.575757575757576E-2</v>
      </c>
      <c r="R17" s="34"/>
      <c r="S17" s="34">
        <f t="shared" si="5"/>
        <v>7.874015748031496E-2</v>
      </c>
      <c r="T17" s="35">
        <f>('Gráfica Pregrado'!D35/'Gráfica Pregrado'!D$41)</f>
        <v>7.874015748031496E-2</v>
      </c>
      <c r="U17" s="35"/>
      <c r="V17" s="33">
        <f>('Gráfica Pregrado'!C52/'Gráfica Pregrado'!C$58)*-1</f>
        <v>-9.6064814814814811E-2</v>
      </c>
      <c r="W17" s="34">
        <f t="shared" si="6"/>
        <v>-9.6064814814814811E-2</v>
      </c>
      <c r="X17" s="34"/>
      <c r="Y17" s="34">
        <f t="shared" si="7"/>
        <v>9.7737942808365341E-2</v>
      </c>
      <c r="Z17" s="35">
        <f>('Gráfica Pregrado'!D52/'Gráfica Pregrado'!D$58)</f>
        <v>9.7737942808365341E-2</v>
      </c>
      <c r="AA17" s="35"/>
      <c r="AB17" s="33">
        <f>('Gráfica Pregrado'!C70/'Gráfica Pregrado'!C$76)*-1</f>
        <v>-9.8823529411764699E-2</v>
      </c>
      <c r="AC17" s="34">
        <f t="shared" si="8"/>
        <v>-9.8823529411764699E-2</v>
      </c>
      <c r="AD17" s="34"/>
      <c r="AE17" s="34">
        <f t="shared" si="9"/>
        <v>0.1028225806451613</v>
      </c>
      <c r="AF17" s="35">
        <f>('Gráfica Pregrado'!D70/'Gráfica Pregrado'!D$76)</f>
        <v>0.1028225806451613</v>
      </c>
      <c r="AG17" s="35"/>
      <c r="AH17" s="33">
        <f>('Gráfica Pregrado'!C87/'Gráfica Pregrado'!C$93)*-1</f>
        <v>-9.1141450690003373E-2</v>
      </c>
      <c r="AI17" s="34">
        <f t="shared" si="10"/>
        <v>-9.1141450690003373E-2</v>
      </c>
      <c r="AJ17" s="34"/>
      <c r="AK17" s="34">
        <f t="shared" si="11"/>
        <v>9.5335832455542474E-2</v>
      </c>
      <c r="AL17" s="35">
        <f>('Gráfica Pregrado'!D87/'Gráfica Pregrado'!D$93)</f>
        <v>9.5335832455542474E-2</v>
      </c>
      <c r="AM17" s="35"/>
      <c r="AN17" s="33">
        <f>('Gráfica Pregrado'!C104/'Gráfica Pregrado'!C$110)*-1</f>
        <v>-8.7921124671443682E-2</v>
      </c>
      <c r="AO17" s="34">
        <f t="shared" si="12"/>
        <v>-8.7921124671443682E-2</v>
      </c>
      <c r="AP17" s="34"/>
      <c r="AQ17" s="34">
        <f t="shared" si="13"/>
        <v>8.9936593174333973E-2</v>
      </c>
      <c r="AR17" s="35">
        <f>('Gráfica Pregrado'!D104/'Gráfica Pregrado'!D$110)</f>
        <v>8.9936593174333973E-2</v>
      </c>
    </row>
    <row r="18" spans="1:44" s="31" customFormat="1" ht="11.45" customHeight="1">
      <c r="A18" s="28"/>
      <c r="B18" s="29" t="s">
        <v>48</v>
      </c>
      <c r="C18" s="30">
        <v>2932</v>
      </c>
      <c r="D18" s="30">
        <v>3822</v>
      </c>
      <c r="E18" s="30">
        <v>6754</v>
      </c>
      <c r="H18" s="32" t="s">
        <v>22</v>
      </c>
      <c r="J18" s="33">
        <f t="shared" si="0"/>
        <v>-9.582325642198837E-2</v>
      </c>
      <c r="K18" s="34">
        <f t="shared" si="1"/>
        <v>-9.582325642198837E-2</v>
      </c>
      <c r="L18" s="34"/>
      <c r="M18" s="34">
        <f t="shared" si="2"/>
        <v>0.10801797473362915</v>
      </c>
      <c r="N18" s="35">
        <f t="shared" si="3"/>
        <v>0.10801797473362915</v>
      </c>
      <c r="O18" s="35"/>
      <c r="P18" s="33">
        <f>('Gráfica Pregrado'!C36/'Gráfica Pregrado'!C$41)*-1</f>
        <v>-9.8484848484848481E-2</v>
      </c>
      <c r="Q18" s="34">
        <f t="shared" si="4"/>
        <v>-9.8484848484848481E-2</v>
      </c>
      <c r="R18" s="34"/>
      <c r="S18" s="34">
        <f t="shared" si="5"/>
        <v>7.0866141732283464E-2</v>
      </c>
      <c r="T18" s="35">
        <f>('Gráfica Pregrado'!D36/'Gráfica Pregrado'!D$41)</f>
        <v>7.0866141732283464E-2</v>
      </c>
      <c r="U18" s="35"/>
      <c r="V18" s="33">
        <f>('Gráfica Pregrado'!C53/'Gráfica Pregrado'!C$58)*-1</f>
        <v>-0.11168981481481481</v>
      </c>
      <c r="W18" s="34">
        <f t="shared" si="6"/>
        <v>-0.11168981481481481</v>
      </c>
      <c r="X18" s="34"/>
      <c r="Y18" s="34">
        <f t="shared" si="7"/>
        <v>0.11310285958173281</v>
      </c>
      <c r="Z18" s="35">
        <f>('Gráfica Pregrado'!D53/'Gráfica Pregrado'!D$58)</f>
        <v>0.11310285958173281</v>
      </c>
      <c r="AA18" s="35"/>
      <c r="AB18" s="33">
        <f>('Gráfica Pregrado'!C71/'Gráfica Pregrado'!C$76)*-1</f>
        <v>-0.16470588235294117</v>
      </c>
      <c r="AC18" s="34">
        <f t="shared" si="8"/>
        <v>-0.16470588235294117</v>
      </c>
      <c r="AD18" s="34"/>
      <c r="AE18" s="34">
        <f t="shared" si="9"/>
        <v>0.15524193548387097</v>
      </c>
      <c r="AF18" s="35">
        <f>('Gráfica Pregrado'!D71/'Gráfica Pregrado'!D$76)</f>
        <v>0.15524193548387097</v>
      </c>
      <c r="AG18" s="35"/>
      <c r="AH18" s="33">
        <f>('Gráfica Pregrado'!C88/'Gráfica Pregrado'!C$93)*-1</f>
        <v>-0.10950647929989903</v>
      </c>
      <c r="AI18" s="34">
        <f t="shared" si="10"/>
        <v>-0.10950647929989903</v>
      </c>
      <c r="AJ18" s="34"/>
      <c r="AK18" s="34">
        <f t="shared" si="11"/>
        <v>0.11989590433112336</v>
      </c>
      <c r="AL18" s="35">
        <f>('Gráfica Pregrado'!D88/'Gráfica Pregrado'!D$93)</f>
        <v>0.11989590433112336</v>
      </c>
      <c r="AM18" s="35"/>
      <c r="AN18" s="33">
        <f>('Gráfica Pregrado'!C105/'Gráfica Pregrado'!C$110)*-1</f>
        <v>-0.11601740666819357</v>
      </c>
      <c r="AO18" s="34">
        <f t="shared" si="12"/>
        <v>-0.11601740666819357</v>
      </c>
      <c r="AP18" s="34"/>
      <c r="AQ18" s="34">
        <f t="shared" si="13"/>
        <v>0.1223011805904051</v>
      </c>
      <c r="AR18" s="35">
        <f>('Gráfica Pregrado'!D105/'Gráfica Pregrado'!D$110)</f>
        <v>0.1223011805904051</v>
      </c>
    </row>
    <row r="19" spans="1:44" s="31" customFormat="1" ht="11.45" customHeight="1">
      <c r="A19" s="28"/>
      <c r="B19" s="29" t="s">
        <v>49</v>
      </c>
      <c r="C19" s="30">
        <v>3640</v>
      </c>
      <c r="D19" s="30">
        <v>4628</v>
      </c>
      <c r="E19" s="30">
        <v>8268</v>
      </c>
      <c r="H19" s="32" t="s">
        <v>21</v>
      </c>
      <c r="J19" s="33">
        <f t="shared" si="0"/>
        <v>-0.11896202366167723</v>
      </c>
      <c r="K19" s="34">
        <f t="shared" si="1"/>
        <v>-0.11896202366167723</v>
      </c>
      <c r="L19" s="34"/>
      <c r="M19" s="34">
        <f t="shared" si="2"/>
        <v>0.13079727552779583</v>
      </c>
      <c r="N19" s="35">
        <f t="shared" si="3"/>
        <v>0.13079727552779583</v>
      </c>
      <c r="O19" s="35"/>
      <c r="P19" s="33">
        <f>('Gráfica Pregrado'!C37/'Gráfica Pregrado'!C$41)*-1</f>
        <v>-0.13636363636363635</v>
      </c>
      <c r="Q19" s="34">
        <f t="shared" si="4"/>
        <v>-0.13636363636363635</v>
      </c>
      <c r="R19" s="34"/>
      <c r="S19" s="34">
        <f t="shared" si="5"/>
        <v>9.4488188976377951E-2</v>
      </c>
      <c r="T19" s="35">
        <f>('Gráfica Pregrado'!D37/'Gráfica Pregrado'!D$41)</f>
        <v>9.4488188976377951E-2</v>
      </c>
      <c r="U19" s="35"/>
      <c r="V19" s="33">
        <f>('Gráfica Pregrado'!C54/'Gráfica Pregrado'!C$58)*-1</f>
        <v>-0.12731481481481483</v>
      </c>
      <c r="W19" s="34">
        <f t="shared" si="6"/>
        <v>-0.12731481481481483</v>
      </c>
      <c r="X19" s="34"/>
      <c r="Y19" s="34">
        <f t="shared" si="7"/>
        <v>0.12206572769953052</v>
      </c>
      <c r="Z19" s="35">
        <f>('Gráfica Pregrado'!D54/'Gráfica Pregrado'!D$58)</f>
        <v>0.12206572769953052</v>
      </c>
      <c r="AA19" s="35"/>
      <c r="AB19" s="33">
        <f>('Gráfica Pregrado'!C72/'Gráfica Pregrado'!C$76)*-1</f>
        <v>-0.14352941176470588</v>
      </c>
      <c r="AC19" s="34">
        <f t="shared" si="8"/>
        <v>-0.14352941176470588</v>
      </c>
      <c r="AD19" s="34"/>
      <c r="AE19" s="34">
        <f t="shared" si="9"/>
        <v>0.14717741935483872</v>
      </c>
      <c r="AF19" s="35">
        <f>('Gráfica Pregrado'!D72/'Gráfica Pregrado'!D$76)</f>
        <v>0.14717741935483872</v>
      </c>
      <c r="AG19" s="35"/>
      <c r="AH19" s="33">
        <f>('Gráfica Pregrado'!C89/'Gráfica Pregrado'!C$93)*-1</f>
        <v>-0.12115028609895657</v>
      </c>
      <c r="AI19" s="34">
        <f t="shared" si="10"/>
        <v>-0.12115028609895657</v>
      </c>
      <c r="AJ19" s="34"/>
      <c r="AK19" s="34">
        <f t="shared" si="11"/>
        <v>0.12859377904455047</v>
      </c>
      <c r="AL19" s="35">
        <f>('Gráfica Pregrado'!D89/'Gráfica Pregrado'!D$93)</f>
        <v>0.12859377904455047</v>
      </c>
      <c r="AM19" s="35"/>
      <c r="AN19" s="33">
        <f>('Gráfica Pregrado'!C106/'Gráfica Pregrado'!C$110)*-1</f>
        <v>-0.12861172005365964</v>
      </c>
      <c r="AO19" s="34">
        <f t="shared" si="12"/>
        <v>-0.12861172005365964</v>
      </c>
      <c r="AP19" s="34"/>
      <c r="AQ19" s="34">
        <f t="shared" si="13"/>
        <v>0.13739757288488236</v>
      </c>
      <c r="AR19" s="35">
        <f>('Gráfica Pregrado'!D106/'Gráfica Pregrado'!D$110)</f>
        <v>0.13739757288488236</v>
      </c>
    </row>
    <row r="20" spans="1:44" s="31" customFormat="1" ht="11.45" customHeight="1">
      <c r="A20" s="28"/>
      <c r="B20" s="29" t="s">
        <v>50</v>
      </c>
      <c r="C20" s="30">
        <v>5380</v>
      </c>
      <c r="D20" s="30">
        <v>6190</v>
      </c>
      <c r="E20" s="30">
        <v>11570</v>
      </c>
      <c r="H20" s="32" t="s">
        <v>20</v>
      </c>
      <c r="J20" s="33">
        <f t="shared" si="0"/>
        <v>-0.17582848552192953</v>
      </c>
      <c r="K20" s="34">
        <f t="shared" si="1"/>
        <v>-0.17582848552192953</v>
      </c>
      <c r="L20" s="34"/>
      <c r="M20" s="34">
        <f t="shared" si="2"/>
        <v>0.17494276912641665</v>
      </c>
      <c r="N20" s="35">
        <f t="shared" si="3"/>
        <v>0.17494276912641665</v>
      </c>
      <c r="O20" s="35"/>
      <c r="P20" s="33">
        <f>('Gráfica Pregrado'!C38/'Gráfica Pregrado'!C$41)*-1</f>
        <v>-9.0909090909090912E-2</v>
      </c>
      <c r="Q20" s="34">
        <f t="shared" si="4"/>
        <v>-9.0909090909090912E-2</v>
      </c>
      <c r="R20" s="34"/>
      <c r="S20" s="34">
        <f t="shared" si="5"/>
        <v>0.1889763779527559</v>
      </c>
      <c r="T20" s="35">
        <f>('Gráfica Pregrado'!D38/'Gráfica Pregrado'!D$41)</f>
        <v>0.1889763779527559</v>
      </c>
      <c r="U20" s="35"/>
      <c r="V20" s="33">
        <f>('Gráfica Pregrado'!C55/'Gráfica Pregrado'!C$58)*-1</f>
        <v>-0.15335648148148148</v>
      </c>
      <c r="W20" s="34">
        <f t="shared" si="6"/>
        <v>-0.15335648148148148</v>
      </c>
      <c r="X20" s="34"/>
      <c r="Y20" s="34">
        <f t="shared" si="7"/>
        <v>0.15962441314553991</v>
      </c>
      <c r="Z20" s="35">
        <f>('Gráfica Pregrado'!D55/'Gráfica Pregrado'!D$58)</f>
        <v>0.15962441314553991</v>
      </c>
      <c r="AA20" s="35"/>
      <c r="AB20" s="33">
        <f>('Gráfica Pregrado'!C73/'Gráfica Pregrado'!C$76)*-1</f>
        <v>-0.16470588235294117</v>
      </c>
      <c r="AC20" s="34">
        <f t="shared" si="8"/>
        <v>-0.16470588235294117</v>
      </c>
      <c r="AD20" s="34"/>
      <c r="AE20" s="34">
        <f t="shared" si="9"/>
        <v>0.19959677419354838</v>
      </c>
      <c r="AF20" s="35">
        <f>('Gráfica Pregrado'!D73/'Gráfica Pregrado'!D$76)</f>
        <v>0.19959677419354838</v>
      </c>
      <c r="AG20" s="35"/>
      <c r="AH20" s="33">
        <f>('Gráfica Pregrado'!C90/'Gráfica Pregrado'!C$93)*-1</f>
        <v>-0.14344917536183102</v>
      </c>
      <c r="AI20" s="34">
        <f t="shared" si="10"/>
        <v>-0.14344917536183102</v>
      </c>
      <c r="AJ20" s="34"/>
      <c r="AK20" s="34">
        <f t="shared" si="11"/>
        <v>0.14926575376417375</v>
      </c>
      <c r="AL20" s="35">
        <f>('Gráfica Pregrado'!D90/'Gráfica Pregrado'!D$93)</f>
        <v>0.14926575376417375</v>
      </c>
      <c r="AM20" s="35"/>
      <c r="AN20" s="33">
        <f>('Gráfica Pregrado'!C107/'Gráfica Pregrado'!C$110)*-1</f>
        <v>-0.14940985287220931</v>
      </c>
      <c r="AO20" s="34">
        <f t="shared" si="12"/>
        <v>-0.14940985287220931</v>
      </c>
      <c r="AP20" s="34"/>
      <c r="AQ20" s="34">
        <f t="shared" si="13"/>
        <v>0.15959032816970026</v>
      </c>
      <c r="AR20" s="35">
        <f>('Gráfica Pregrado'!D107/'Gráfica Pregrado'!D$110)</f>
        <v>0.15959032816970026</v>
      </c>
    </row>
    <row r="21" spans="1:44" s="31" customFormat="1" ht="11.45" customHeight="1">
      <c r="A21" s="28"/>
      <c r="B21" s="29" t="s">
        <v>51</v>
      </c>
      <c r="C21" s="30">
        <v>7045</v>
      </c>
      <c r="D21" s="30">
        <v>8279</v>
      </c>
      <c r="E21" s="30">
        <v>15324</v>
      </c>
      <c r="H21" s="32" t="s">
        <v>19</v>
      </c>
      <c r="J21" s="33">
        <f t="shared" si="0"/>
        <v>-0.23024380678475717</v>
      </c>
      <c r="K21" s="34">
        <f t="shared" si="1"/>
        <v>-0.23024380678475717</v>
      </c>
      <c r="L21" s="34"/>
      <c r="M21" s="34">
        <f t="shared" si="2"/>
        <v>0.23398242093660798</v>
      </c>
      <c r="N21" s="35">
        <f t="shared" si="3"/>
        <v>0.23398242093660798</v>
      </c>
      <c r="O21" s="35"/>
      <c r="P21" s="33">
        <f>('Gráfica Pregrado'!C39/'Gráfica Pregrado'!C$41)*-1</f>
        <v>-9.0909090909090912E-2</v>
      </c>
      <c r="Q21" s="34">
        <f t="shared" si="4"/>
        <v>-9.0909090909090912E-2</v>
      </c>
      <c r="R21" s="34"/>
      <c r="S21" s="34">
        <f t="shared" si="5"/>
        <v>0.1889763779527559</v>
      </c>
      <c r="T21" s="35">
        <f>('Gráfica Pregrado'!D39/'Gráfica Pregrado'!D$41)</f>
        <v>0.1889763779527559</v>
      </c>
      <c r="U21" s="35"/>
      <c r="V21" s="33">
        <f>('Gráfica Pregrado'!C56/'Gráfica Pregrado'!C$58)*-1</f>
        <v>-0.15625</v>
      </c>
      <c r="W21" s="34">
        <f t="shared" si="6"/>
        <v>-0.15625</v>
      </c>
      <c r="X21" s="34"/>
      <c r="Y21" s="34">
        <f t="shared" si="7"/>
        <v>0.16986769099445156</v>
      </c>
      <c r="Z21" s="35">
        <f>('Gráfica Pregrado'!D56/'Gráfica Pregrado'!D$58)</f>
        <v>0.16986769099445156</v>
      </c>
      <c r="AA21" s="35"/>
      <c r="AB21" s="33">
        <f>('Gráfica Pregrado'!C74/'Gráfica Pregrado'!C$76)*-1</f>
        <v>-0.14117647058823529</v>
      </c>
      <c r="AC21" s="34">
        <f t="shared" si="8"/>
        <v>-0.14117647058823529</v>
      </c>
      <c r="AD21" s="34"/>
      <c r="AE21" s="34">
        <f t="shared" si="9"/>
        <v>0.15927419354838709</v>
      </c>
      <c r="AF21" s="35">
        <f>('Gráfica Pregrado'!D74/'Gráfica Pregrado'!D$76)</f>
        <v>0.15927419354838709</v>
      </c>
      <c r="AG21" s="35"/>
      <c r="AH21" s="33">
        <f>('Gráfica Pregrado'!C91/'Gráfica Pregrado'!C$93)*-1</f>
        <v>-0.15581874789633121</v>
      </c>
      <c r="AI21" s="34">
        <f t="shared" si="10"/>
        <v>-0.15581874789633121</v>
      </c>
      <c r="AJ21" s="34"/>
      <c r="AK21" s="34">
        <f t="shared" si="11"/>
        <v>0.16054278455914245</v>
      </c>
      <c r="AL21" s="35">
        <f>('Gráfica Pregrado'!D91/'Gráfica Pregrado'!D$93)</f>
        <v>0.16054278455914245</v>
      </c>
      <c r="AM21" s="35"/>
      <c r="AN21" s="33">
        <f>('Gráfica Pregrado'!C108/'Gráfica Pregrado'!C$110)*-1</f>
        <v>-0.15420301235698938</v>
      </c>
      <c r="AO21" s="34">
        <f t="shared" si="12"/>
        <v>-0.15420301235698938</v>
      </c>
      <c r="AP21" s="34"/>
      <c r="AQ21" s="34">
        <f t="shared" si="13"/>
        <v>0.16090095568115634</v>
      </c>
      <c r="AR21" s="35">
        <f>('Gráfica Pregrado'!D108/'Gráfica Pregrado'!D$110)</f>
        <v>0.16090095568115634</v>
      </c>
    </row>
    <row r="22" spans="1:44" s="31" customFormat="1" ht="11.45" customHeight="1" thickBot="1">
      <c r="A22" s="28"/>
      <c r="B22" s="29" t="s">
        <v>52</v>
      </c>
      <c r="C22" s="30">
        <v>2640</v>
      </c>
      <c r="D22" s="30">
        <v>3534</v>
      </c>
      <c r="E22" s="30">
        <v>6174</v>
      </c>
      <c r="H22" s="36" t="s">
        <v>18</v>
      </c>
      <c r="I22" s="43"/>
      <c r="J22" s="37">
        <f t="shared" si="0"/>
        <v>-8.628014902934833E-2</v>
      </c>
      <c r="K22" s="38">
        <f t="shared" si="1"/>
        <v>-8.628014902934833E-2</v>
      </c>
      <c r="L22" s="38"/>
      <c r="M22" s="38">
        <f t="shared" si="2"/>
        <v>9.9878472712884719E-2</v>
      </c>
      <c r="N22" s="39">
        <f t="shared" si="3"/>
        <v>9.9878472712884719E-2</v>
      </c>
      <c r="O22" s="39"/>
      <c r="P22" s="37">
        <f>('Gráfica Pregrado'!C40/'Gráfica Pregrado'!C$41)*-1</f>
        <v>-4.5454545454545456E-2</v>
      </c>
      <c r="Q22" s="38">
        <f t="shared" si="4"/>
        <v>-4.5454545454545456E-2</v>
      </c>
      <c r="R22" s="38"/>
      <c r="S22" s="38">
        <f t="shared" si="5"/>
        <v>2.3622047244094488E-2</v>
      </c>
      <c r="T22" s="39">
        <f>('Gráfica Pregrado'!D40/'Gráfica Pregrado'!D$41)</f>
        <v>2.3622047244094488E-2</v>
      </c>
      <c r="U22" s="39"/>
      <c r="V22" s="37">
        <f>('Gráfica Pregrado'!C57/'Gráfica Pregrado'!C$58)*-1</f>
        <v>-5.9027777777777776E-2</v>
      </c>
      <c r="W22" s="38">
        <f t="shared" si="6"/>
        <v>-5.9027777777777776E-2</v>
      </c>
      <c r="X22" s="38"/>
      <c r="Y22" s="38">
        <f t="shared" si="7"/>
        <v>6.9142125480153652E-2</v>
      </c>
      <c r="Z22" s="39">
        <f>('Gráfica Pregrado'!D57/'Gráfica Pregrado'!D$58)</f>
        <v>6.9142125480153652E-2</v>
      </c>
      <c r="AA22" s="39"/>
      <c r="AB22" s="37">
        <f>('Gráfica Pregrado'!C75/'Gráfica Pregrado'!C$76)*-1</f>
        <v>-3.7647058823529408E-2</v>
      </c>
      <c r="AC22" s="38">
        <f t="shared" si="8"/>
        <v>-3.7647058823529408E-2</v>
      </c>
      <c r="AD22" s="38"/>
      <c r="AE22" s="38">
        <f t="shared" si="9"/>
        <v>4.8387096774193547E-2</v>
      </c>
      <c r="AF22" s="39">
        <f>('Gráfica Pregrado'!D75/'Gráfica Pregrado'!D$76)</f>
        <v>4.8387096774193547E-2</v>
      </c>
      <c r="AG22" s="39"/>
      <c r="AH22" s="37">
        <f>('Gráfica Pregrado'!C92/'Gráfica Pregrado'!C$93)*-1</f>
        <v>-6.3341467519353753E-2</v>
      </c>
      <c r="AI22" s="38">
        <f t="shared" si="10"/>
        <v>-6.3341467519353753E-2</v>
      </c>
      <c r="AJ22" s="38"/>
      <c r="AK22" s="38">
        <f t="shared" si="11"/>
        <v>6.9613978561249151E-2</v>
      </c>
      <c r="AL22" s="39">
        <f>('Gráfica Pregrado'!D92/'Gráfica Pregrado'!D$93)</f>
        <v>6.9613978561249151E-2</v>
      </c>
      <c r="AM22" s="39"/>
      <c r="AN22" s="37">
        <f>('Gráfica Pregrado'!C109/'Gráfica Pregrado'!C$110)*-1</f>
        <v>-5.2518840864225806E-2</v>
      </c>
      <c r="AO22" s="38">
        <f t="shared" si="12"/>
        <v>-5.2518840864225806E-2</v>
      </c>
      <c r="AP22" s="38"/>
      <c r="AQ22" s="38">
        <f t="shared" si="13"/>
        <v>5.5717786512038507E-2</v>
      </c>
      <c r="AR22" s="39">
        <f>('Gráfica Pregrado'!D109/'Gráfica Pregrado'!D$110)</f>
        <v>5.5717786512038507E-2</v>
      </c>
    </row>
    <row r="23" spans="1:44">
      <c r="A23" s="22"/>
      <c r="B23" s="40" t="s">
        <v>14</v>
      </c>
      <c r="C23" s="41">
        <v>30598</v>
      </c>
      <c r="D23" s="41">
        <v>35383</v>
      </c>
      <c r="E23" s="41">
        <v>65981</v>
      </c>
      <c r="F23" s="42"/>
    </row>
    <row r="24" spans="1:44">
      <c r="H24" s="6" t="s">
        <v>33</v>
      </c>
    </row>
    <row r="26" spans="1:44" ht="21">
      <c r="A26" s="15" t="s">
        <v>34</v>
      </c>
      <c r="B26" s="15" t="s">
        <v>2</v>
      </c>
      <c r="C26" s="16" t="s">
        <v>10</v>
      </c>
      <c r="D26" s="17"/>
      <c r="E26" s="17"/>
    </row>
    <row r="27" spans="1:44">
      <c r="A27" s="22" t="s">
        <v>4</v>
      </c>
      <c r="B27" s="23"/>
      <c r="C27" s="24" t="s">
        <v>12</v>
      </c>
      <c r="D27" s="24" t="s">
        <v>13</v>
      </c>
      <c r="E27" s="25" t="s">
        <v>11</v>
      </c>
    </row>
    <row r="28" spans="1:44">
      <c r="A28" s="28"/>
      <c r="B28" s="29" t="s">
        <v>40</v>
      </c>
      <c r="C28" s="30">
        <v>1</v>
      </c>
      <c r="D28" s="30">
        <v>1</v>
      </c>
      <c r="E28" s="30">
        <v>2</v>
      </c>
    </row>
    <row r="29" spans="1:44">
      <c r="A29" s="28"/>
      <c r="B29" s="29" t="s">
        <v>41</v>
      </c>
      <c r="C29" s="30">
        <v>3</v>
      </c>
      <c r="D29" s="30">
        <v>1</v>
      </c>
      <c r="E29" s="30">
        <v>4</v>
      </c>
    </row>
    <row r="30" spans="1:44">
      <c r="A30" s="28"/>
      <c r="B30" s="29" t="s">
        <v>42</v>
      </c>
      <c r="C30" s="30">
        <v>3</v>
      </c>
      <c r="D30" s="30">
        <v>2</v>
      </c>
      <c r="E30" s="30">
        <v>5</v>
      </c>
    </row>
    <row r="31" spans="1:44">
      <c r="A31" s="28"/>
      <c r="B31" s="29" t="s">
        <v>43</v>
      </c>
      <c r="C31" s="30">
        <v>12</v>
      </c>
      <c r="D31" s="30">
        <v>7</v>
      </c>
      <c r="E31" s="30">
        <v>19</v>
      </c>
    </row>
    <row r="32" spans="1:44">
      <c r="A32" s="28"/>
      <c r="B32" s="29" t="s">
        <v>44</v>
      </c>
      <c r="C32" s="30">
        <v>13</v>
      </c>
      <c r="D32" s="30">
        <v>12</v>
      </c>
      <c r="E32" s="30">
        <v>25</v>
      </c>
    </row>
    <row r="33" spans="1:5">
      <c r="A33" s="28"/>
      <c r="B33" s="29" t="s">
        <v>45</v>
      </c>
      <c r="C33" s="30">
        <v>18</v>
      </c>
      <c r="D33" s="30">
        <v>11</v>
      </c>
      <c r="E33" s="30">
        <v>29</v>
      </c>
    </row>
    <row r="34" spans="1:5">
      <c r="A34" s="28"/>
      <c r="B34" s="29" t="s">
        <v>46</v>
      </c>
      <c r="C34" s="30">
        <v>11</v>
      </c>
      <c r="D34" s="30">
        <v>11</v>
      </c>
      <c r="E34" s="30">
        <v>22</v>
      </c>
    </row>
    <row r="35" spans="1:5">
      <c r="A35" s="28"/>
      <c r="B35" s="29" t="s">
        <v>47</v>
      </c>
      <c r="C35" s="30">
        <v>10</v>
      </c>
      <c r="D35" s="30">
        <v>10</v>
      </c>
      <c r="E35" s="30">
        <v>20</v>
      </c>
    </row>
    <row r="36" spans="1:5">
      <c r="A36" s="28"/>
      <c r="B36" s="29" t="s">
        <v>48</v>
      </c>
      <c r="C36" s="30">
        <v>13</v>
      </c>
      <c r="D36" s="30">
        <v>9</v>
      </c>
      <c r="E36" s="30">
        <v>22</v>
      </c>
    </row>
    <row r="37" spans="1:5">
      <c r="A37" s="28"/>
      <c r="B37" s="29" t="s">
        <v>49</v>
      </c>
      <c r="C37" s="30">
        <v>18</v>
      </c>
      <c r="D37" s="30">
        <v>12</v>
      </c>
      <c r="E37" s="30">
        <v>30</v>
      </c>
    </row>
    <row r="38" spans="1:5">
      <c r="A38" s="28"/>
      <c r="B38" s="29" t="s">
        <v>50</v>
      </c>
      <c r="C38" s="30">
        <v>12</v>
      </c>
      <c r="D38" s="30">
        <v>24</v>
      </c>
      <c r="E38" s="30">
        <v>36</v>
      </c>
    </row>
    <row r="39" spans="1:5">
      <c r="A39" s="28"/>
      <c r="B39" s="29" t="s">
        <v>51</v>
      </c>
      <c r="C39" s="30">
        <v>12</v>
      </c>
      <c r="D39" s="30">
        <v>24</v>
      </c>
      <c r="E39" s="30">
        <v>36</v>
      </c>
    </row>
    <row r="40" spans="1:5">
      <c r="A40" s="28"/>
      <c r="B40" s="29" t="s">
        <v>52</v>
      </c>
      <c r="C40" s="30">
        <v>6</v>
      </c>
      <c r="D40" s="30">
        <v>3</v>
      </c>
      <c r="E40" s="30">
        <v>9</v>
      </c>
    </row>
    <row r="41" spans="1:5">
      <c r="A41" s="22"/>
      <c r="B41" s="40" t="s">
        <v>14</v>
      </c>
      <c r="C41" s="41">
        <v>132</v>
      </c>
      <c r="D41" s="41">
        <v>127</v>
      </c>
      <c r="E41" s="30">
        <v>259</v>
      </c>
    </row>
    <row r="43" spans="1:5" ht="21">
      <c r="A43" s="15" t="s">
        <v>34</v>
      </c>
      <c r="B43" s="15" t="s">
        <v>2</v>
      </c>
      <c r="C43" s="16" t="s">
        <v>10</v>
      </c>
      <c r="D43" s="17"/>
      <c r="E43" s="17"/>
    </row>
    <row r="44" spans="1:5" ht="31.5">
      <c r="A44" s="22" t="s">
        <v>5</v>
      </c>
      <c r="B44" s="23"/>
      <c r="C44" s="24" t="s">
        <v>12</v>
      </c>
      <c r="D44" s="24" t="s">
        <v>13</v>
      </c>
      <c r="E44" s="25" t="s">
        <v>11</v>
      </c>
    </row>
    <row r="45" spans="1:5">
      <c r="A45" s="28"/>
      <c r="B45" s="29" t="s">
        <v>40</v>
      </c>
      <c r="C45" s="30">
        <v>27</v>
      </c>
      <c r="D45" s="30">
        <v>23</v>
      </c>
      <c r="E45" s="30">
        <v>50</v>
      </c>
    </row>
    <row r="46" spans="1:5">
      <c r="A46" s="28"/>
      <c r="B46" s="29" t="s">
        <v>41</v>
      </c>
      <c r="C46" s="30">
        <v>36</v>
      </c>
      <c r="D46" s="30">
        <v>27</v>
      </c>
      <c r="E46" s="30">
        <v>63</v>
      </c>
    </row>
    <row r="47" spans="1:5">
      <c r="A47" s="28"/>
      <c r="B47" s="29" t="s">
        <v>42</v>
      </c>
      <c r="C47" s="30">
        <v>49</v>
      </c>
      <c r="D47" s="30">
        <v>45</v>
      </c>
      <c r="E47" s="30">
        <v>94</v>
      </c>
    </row>
    <row r="48" spans="1:5">
      <c r="A48" s="28"/>
      <c r="B48" s="29" t="s">
        <v>43</v>
      </c>
      <c r="C48" s="30">
        <v>65</v>
      </c>
      <c r="D48" s="30">
        <v>75</v>
      </c>
      <c r="E48" s="30">
        <v>140</v>
      </c>
    </row>
    <row r="49" spans="1:5">
      <c r="A49" s="28"/>
      <c r="B49" s="29" t="s">
        <v>44</v>
      </c>
      <c r="C49" s="30">
        <v>84</v>
      </c>
      <c r="D49" s="30">
        <v>113</v>
      </c>
      <c r="E49" s="30">
        <v>197</v>
      </c>
    </row>
    <row r="50" spans="1:5">
      <c r="A50" s="28"/>
      <c r="B50" s="29" t="s">
        <v>45</v>
      </c>
      <c r="C50" s="30">
        <v>113</v>
      </c>
      <c r="D50" s="30">
        <v>162</v>
      </c>
      <c r="E50" s="30">
        <v>275</v>
      </c>
    </row>
    <row r="51" spans="1:5">
      <c r="A51" s="28"/>
      <c r="B51" s="29" t="s">
        <v>46</v>
      </c>
      <c r="C51" s="30">
        <v>138</v>
      </c>
      <c r="D51" s="30">
        <v>184</v>
      </c>
      <c r="E51" s="30">
        <v>322</v>
      </c>
    </row>
    <row r="52" spans="1:5">
      <c r="A52" s="28"/>
      <c r="B52" s="29" t="s">
        <v>47</v>
      </c>
      <c r="C52" s="30">
        <v>166</v>
      </c>
      <c r="D52" s="30">
        <v>229</v>
      </c>
      <c r="E52" s="30">
        <v>395</v>
      </c>
    </row>
    <row r="53" spans="1:5">
      <c r="A53" s="28"/>
      <c r="B53" s="29" t="s">
        <v>48</v>
      </c>
      <c r="C53" s="30">
        <v>193</v>
      </c>
      <c r="D53" s="30">
        <v>265</v>
      </c>
      <c r="E53" s="30">
        <v>458</v>
      </c>
    </row>
    <row r="54" spans="1:5">
      <c r="A54" s="28"/>
      <c r="B54" s="29" t="s">
        <v>49</v>
      </c>
      <c r="C54" s="30">
        <v>220</v>
      </c>
      <c r="D54" s="30">
        <v>286</v>
      </c>
      <c r="E54" s="30">
        <v>506</v>
      </c>
    </row>
    <row r="55" spans="1:5">
      <c r="A55" s="28"/>
      <c r="B55" s="29" t="s">
        <v>50</v>
      </c>
      <c r="C55" s="30">
        <v>265</v>
      </c>
      <c r="D55" s="30">
        <v>374</v>
      </c>
      <c r="E55" s="30">
        <v>639</v>
      </c>
    </row>
    <row r="56" spans="1:5">
      <c r="A56" s="28"/>
      <c r="B56" s="29" t="s">
        <v>51</v>
      </c>
      <c r="C56" s="30">
        <v>270</v>
      </c>
      <c r="D56" s="30">
        <v>398</v>
      </c>
      <c r="E56" s="30">
        <v>668</v>
      </c>
    </row>
    <row r="57" spans="1:5">
      <c r="A57" s="28"/>
      <c r="B57" s="29" t="s">
        <v>52</v>
      </c>
      <c r="C57" s="30">
        <v>102</v>
      </c>
      <c r="D57" s="30">
        <v>162</v>
      </c>
      <c r="E57" s="30">
        <v>264</v>
      </c>
    </row>
    <row r="58" spans="1:5">
      <c r="A58" s="22"/>
      <c r="B58" s="40" t="s">
        <v>14</v>
      </c>
      <c r="C58" s="41">
        <v>1728</v>
      </c>
      <c r="D58" s="41">
        <v>2343</v>
      </c>
      <c r="E58" s="41">
        <v>4071</v>
      </c>
    </row>
    <row r="61" spans="1:5" ht="21">
      <c r="A61" s="15" t="s">
        <v>34</v>
      </c>
      <c r="B61" s="15" t="s">
        <v>2</v>
      </c>
      <c r="C61" s="16" t="s">
        <v>10</v>
      </c>
      <c r="D61" s="17"/>
      <c r="E61" s="17"/>
    </row>
    <row r="62" spans="1:5">
      <c r="A62" s="22" t="s">
        <v>6</v>
      </c>
      <c r="B62" s="23"/>
      <c r="C62" s="24" t="s">
        <v>12</v>
      </c>
      <c r="D62" s="24" t="s">
        <v>13</v>
      </c>
      <c r="E62" s="25" t="s">
        <v>11</v>
      </c>
    </row>
    <row r="63" spans="1:5">
      <c r="A63" s="28"/>
      <c r="B63" s="29" t="s">
        <v>40</v>
      </c>
      <c r="C63" s="30">
        <v>2</v>
      </c>
      <c r="D63" s="30">
        <v>1</v>
      </c>
      <c r="E63" s="30">
        <v>3</v>
      </c>
    </row>
    <row r="64" spans="1:5">
      <c r="A64" s="28"/>
      <c r="B64" s="29" t="s">
        <v>41</v>
      </c>
      <c r="C64" s="30">
        <v>0</v>
      </c>
      <c r="D64" s="30">
        <v>2</v>
      </c>
      <c r="E64" s="30">
        <v>2</v>
      </c>
    </row>
    <row r="65" spans="1:5">
      <c r="A65" s="28"/>
      <c r="B65" s="29" t="s">
        <v>42</v>
      </c>
      <c r="C65" s="30">
        <v>8</v>
      </c>
      <c r="D65" s="30">
        <v>4</v>
      </c>
      <c r="E65" s="30">
        <v>12</v>
      </c>
    </row>
    <row r="66" spans="1:5">
      <c r="A66" s="28"/>
      <c r="B66" s="29" t="s">
        <v>43</v>
      </c>
      <c r="C66" s="30">
        <v>9</v>
      </c>
      <c r="D66" s="30">
        <v>7</v>
      </c>
      <c r="E66" s="30">
        <v>16</v>
      </c>
    </row>
    <row r="67" spans="1:5">
      <c r="A67" s="28"/>
      <c r="B67" s="29" t="s">
        <v>44</v>
      </c>
      <c r="C67" s="30">
        <v>21</v>
      </c>
      <c r="D67" s="30">
        <v>19</v>
      </c>
      <c r="E67" s="30">
        <v>40</v>
      </c>
    </row>
    <row r="68" spans="1:5">
      <c r="A68" s="28"/>
      <c r="B68" s="29" t="s">
        <v>45</v>
      </c>
      <c r="C68" s="30">
        <v>29</v>
      </c>
      <c r="D68" s="30">
        <v>30</v>
      </c>
      <c r="E68" s="30">
        <v>59</v>
      </c>
    </row>
    <row r="69" spans="1:5">
      <c r="A69" s="28"/>
      <c r="B69" s="29" t="s">
        <v>46</v>
      </c>
      <c r="C69" s="30">
        <v>37</v>
      </c>
      <c r="D69" s="30">
        <v>30</v>
      </c>
      <c r="E69" s="30">
        <v>67</v>
      </c>
    </row>
    <row r="70" spans="1:5">
      <c r="A70" s="28"/>
      <c r="B70" s="29" t="s">
        <v>47</v>
      </c>
      <c r="C70" s="30">
        <v>42</v>
      </c>
      <c r="D70" s="30">
        <v>51</v>
      </c>
      <c r="E70" s="30">
        <v>93</v>
      </c>
    </row>
    <row r="71" spans="1:5">
      <c r="A71" s="28"/>
      <c r="B71" s="29" t="s">
        <v>48</v>
      </c>
      <c r="C71" s="30">
        <v>70</v>
      </c>
      <c r="D71" s="30">
        <v>77</v>
      </c>
      <c r="E71" s="30">
        <v>147</v>
      </c>
    </row>
    <row r="72" spans="1:5">
      <c r="A72" s="28"/>
      <c r="B72" s="29" t="s">
        <v>49</v>
      </c>
      <c r="C72" s="30">
        <v>61</v>
      </c>
      <c r="D72" s="30">
        <v>73</v>
      </c>
      <c r="E72" s="30">
        <v>134</v>
      </c>
    </row>
    <row r="73" spans="1:5">
      <c r="A73" s="28"/>
      <c r="B73" s="29" t="s">
        <v>50</v>
      </c>
      <c r="C73" s="30">
        <v>70</v>
      </c>
      <c r="D73" s="30">
        <v>99</v>
      </c>
      <c r="E73" s="30">
        <v>169</v>
      </c>
    </row>
    <row r="74" spans="1:5">
      <c r="A74" s="28"/>
      <c r="B74" s="29" t="s">
        <v>51</v>
      </c>
      <c r="C74" s="30">
        <v>60</v>
      </c>
      <c r="D74" s="30">
        <v>79</v>
      </c>
      <c r="E74" s="30">
        <v>139</v>
      </c>
    </row>
    <row r="75" spans="1:5">
      <c r="A75" s="28"/>
      <c r="B75" s="29" t="s">
        <v>52</v>
      </c>
      <c r="C75" s="30">
        <v>16</v>
      </c>
      <c r="D75" s="30">
        <v>24</v>
      </c>
      <c r="E75" s="30">
        <v>40</v>
      </c>
    </row>
    <row r="76" spans="1:5">
      <c r="A76" s="22"/>
      <c r="B76" s="40" t="s">
        <v>14</v>
      </c>
      <c r="C76" s="41">
        <v>425</v>
      </c>
      <c r="D76" s="41">
        <v>496</v>
      </c>
      <c r="E76" s="41">
        <v>921</v>
      </c>
    </row>
    <row r="78" spans="1:5" ht="21">
      <c r="A78" s="15" t="s">
        <v>34</v>
      </c>
      <c r="B78" s="15" t="s">
        <v>2</v>
      </c>
      <c r="C78" s="16" t="s">
        <v>10</v>
      </c>
      <c r="D78" s="17"/>
      <c r="E78" s="17"/>
    </row>
    <row r="79" spans="1:5" ht="31.5">
      <c r="A79" s="22" t="s">
        <v>7</v>
      </c>
      <c r="B79" s="23"/>
      <c r="C79" s="24" t="s">
        <v>12</v>
      </c>
      <c r="D79" s="24" t="s">
        <v>13</v>
      </c>
      <c r="E79" s="25" t="s">
        <v>11</v>
      </c>
    </row>
    <row r="80" spans="1:5">
      <c r="A80" s="28"/>
      <c r="B80" s="29" t="s">
        <v>40</v>
      </c>
      <c r="C80" s="30">
        <v>1065</v>
      </c>
      <c r="D80" s="30">
        <v>686</v>
      </c>
      <c r="E80" s="30">
        <v>1751</v>
      </c>
    </row>
    <row r="81" spans="1:5">
      <c r="A81" s="28"/>
      <c r="B81" s="29" t="s">
        <v>41</v>
      </c>
      <c r="C81" s="30">
        <v>1307</v>
      </c>
      <c r="D81" s="30">
        <v>980</v>
      </c>
      <c r="E81" s="30">
        <v>2287</v>
      </c>
    </row>
    <row r="82" spans="1:5">
      <c r="A82" s="28"/>
      <c r="B82" s="29" t="s">
        <v>42</v>
      </c>
      <c r="C82" s="30">
        <v>2642</v>
      </c>
      <c r="D82" s="30">
        <v>2261</v>
      </c>
      <c r="E82" s="30">
        <v>4903</v>
      </c>
    </row>
    <row r="83" spans="1:5">
      <c r="A83" s="28"/>
      <c r="B83" s="29" t="s">
        <v>43</v>
      </c>
      <c r="C83" s="30">
        <v>4421</v>
      </c>
      <c r="D83" s="30">
        <v>4614</v>
      </c>
      <c r="E83" s="30">
        <v>9035</v>
      </c>
    </row>
    <row r="84" spans="1:5">
      <c r="A84" s="28"/>
      <c r="B84" s="29" t="s">
        <v>44</v>
      </c>
      <c r="C84" s="30">
        <v>5626</v>
      </c>
      <c r="D84" s="30">
        <v>6806</v>
      </c>
      <c r="E84" s="30">
        <v>12432</v>
      </c>
    </row>
    <row r="85" spans="1:5">
      <c r="A85" s="28"/>
      <c r="B85" s="29" t="s">
        <v>45</v>
      </c>
      <c r="C85" s="30">
        <v>7206</v>
      </c>
      <c r="D85" s="30">
        <v>9355</v>
      </c>
      <c r="E85" s="30">
        <v>16561</v>
      </c>
    </row>
    <row r="86" spans="1:5">
      <c r="A86" s="28"/>
      <c r="B86" s="29" t="s">
        <v>46</v>
      </c>
      <c r="C86" s="30">
        <v>7737</v>
      </c>
      <c r="D86" s="30">
        <v>11030</v>
      </c>
      <c r="E86" s="30">
        <v>18767</v>
      </c>
    </row>
    <row r="87" spans="1:5">
      <c r="A87" s="28"/>
      <c r="B87" s="29" t="s">
        <v>47</v>
      </c>
      <c r="C87" s="30">
        <v>8665</v>
      </c>
      <c r="D87" s="30">
        <v>12309</v>
      </c>
      <c r="E87" s="30">
        <v>20974</v>
      </c>
    </row>
    <row r="88" spans="1:5">
      <c r="A88" s="28"/>
      <c r="B88" s="29" t="s">
        <v>48</v>
      </c>
      <c r="C88" s="30">
        <v>10411</v>
      </c>
      <c r="D88" s="30">
        <v>15480</v>
      </c>
      <c r="E88" s="30">
        <v>25891</v>
      </c>
    </row>
    <row r="89" spans="1:5">
      <c r="A89" s="28"/>
      <c r="B89" s="29" t="s">
        <v>49</v>
      </c>
      <c r="C89" s="30">
        <v>11518</v>
      </c>
      <c r="D89" s="30">
        <v>16603</v>
      </c>
      <c r="E89" s="30">
        <v>28121</v>
      </c>
    </row>
    <row r="90" spans="1:5">
      <c r="A90" s="28"/>
      <c r="B90" s="29" t="s">
        <v>50</v>
      </c>
      <c r="C90" s="30">
        <v>13638</v>
      </c>
      <c r="D90" s="30">
        <v>19272</v>
      </c>
      <c r="E90" s="30">
        <v>32910</v>
      </c>
    </row>
    <row r="91" spans="1:5">
      <c r="A91" s="28"/>
      <c r="B91" s="29" t="s">
        <v>51</v>
      </c>
      <c r="C91" s="30">
        <v>14814</v>
      </c>
      <c r="D91" s="30">
        <v>20728</v>
      </c>
      <c r="E91" s="30">
        <v>35542</v>
      </c>
    </row>
    <row r="92" spans="1:5">
      <c r="A92" s="28"/>
      <c r="B92" s="29" t="s">
        <v>52</v>
      </c>
      <c r="C92" s="30">
        <v>6022</v>
      </c>
      <c r="D92" s="30">
        <v>8988</v>
      </c>
      <c r="E92" s="30">
        <v>15010</v>
      </c>
    </row>
    <row r="93" spans="1:5">
      <c r="A93" s="22"/>
      <c r="B93" s="40" t="s">
        <v>14</v>
      </c>
      <c r="C93" s="41">
        <v>95072</v>
      </c>
      <c r="D93" s="41">
        <v>129112</v>
      </c>
      <c r="E93" s="41">
        <v>224184</v>
      </c>
    </row>
    <row r="95" spans="1:5" ht="21">
      <c r="A95" s="15" t="s">
        <v>34</v>
      </c>
      <c r="B95" s="15" t="s">
        <v>2</v>
      </c>
      <c r="C95" s="16" t="s">
        <v>10</v>
      </c>
      <c r="D95" s="17"/>
      <c r="E95" s="17"/>
    </row>
    <row r="96" spans="1:5">
      <c r="A96" s="22" t="s">
        <v>8</v>
      </c>
      <c r="B96" s="23"/>
      <c r="C96" s="24" t="s">
        <v>12</v>
      </c>
      <c r="D96" s="24" t="s">
        <v>13</v>
      </c>
      <c r="E96" s="25" t="s">
        <v>11</v>
      </c>
    </row>
    <row r="97" spans="1:5">
      <c r="A97" s="28"/>
      <c r="B97" s="29" t="s">
        <v>40</v>
      </c>
      <c r="C97" s="30">
        <v>46860</v>
      </c>
      <c r="D97" s="30">
        <v>30248</v>
      </c>
      <c r="E97" s="30">
        <v>77108</v>
      </c>
    </row>
    <row r="98" spans="1:5">
      <c r="A98" s="28"/>
      <c r="B98" s="29" t="s">
        <v>41</v>
      </c>
      <c r="C98" s="30">
        <v>45364</v>
      </c>
      <c r="D98" s="30">
        <v>35522</v>
      </c>
      <c r="E98" s="30">
        <v>80886</v>
      </c>
    </row>
    <row r="99" spans="1:5">
      <c r="A99" s="28"/>
      <c r="B99" s="29" t="s">
        <v>42</v>
      </c>
      <c r="C99" s="30">
        <v>75000</v>
      </c>
      <c r="D99" s="30">
        <v>67807</v>
      </c>
      <c r="E99" s="30">
        <v>142807</v>
      </c>
    </row>
    <row r="100" spans="1:5">
      <c r="A100" s="28"/>
      <c r="B100" s="29" t="s">
        <v>43</v>
      </c>
      <c r="C100" s="30">
        <v>105664</v>
      </c>
      <c r="D100" s="30">
        <v>106703</v>
      </c>
      <c r="E100" s="30">
        <v>212367</v>
      </c>
    </row>
    <row r="101" spans="1:5">
      <c r="A101" s="28"/>
      <c r="B101" s="29" t="s">
        <v>44</v>
      </c>
      <c r="C101" s="30">
        <v>129774</v>
      </c>
      <c r="D101" s="30">
        <v>140710</v>
      </c>
      <c r="E101" s="30">
        <v>270484</v>
      </c>
    </row>
    <row r="102" spans="1:5">
      <c r="A102" s="28"/>
      <c r="B102" s="29" t="s">
        <v>45</v>
      </c>
      <c r="C102" s="30">
        <v>148918</v>
      </c>
      <c r="D102" s="30">
        <v>172324</v>
      </c>
      <c r="E102" s="30">
        <v>321242</v>
      </c>
    </row>
    <row r="103" spans="1:5">
      <c r="A103" s="28"/>
      <c r="B103" s="29" t="s">
        <v>46</v>
      </c>
      <c r="C103" s="30">
        <v>162031</v>
      </c>
      <c r="D103" s="30">
        <v>195128</v>
      </c>
      <c r="E103" s="30">
        <v>357159</v>
      </c>
    </row>
    <row r="104" spans="1:5">
      <c r="A104" s="28"/>
      <c r="B104" s="29" t="s">
        <v>47</v>
      </c>
      <c r="C104" s="30">
        <v>201535</v>
      </c>
      <c r="D104" s="30">
        <v>245526</v>
      </c>
      <c r="E104" s="30">
        <v>447061</v>
      </c>
    </row>
    <row r="105" spans="1:5">
      <c r="A105" s="28"/>
      <c r="B105" s="29" t="s">
        <v>48</v>
      </c>
      <c r="C105" s="30">
        <v>265938</v>
      </c>
      <c r="D105" s="30">
        <v>333881</v>
      </c>
      <c r="E105" s="30">
        <v>599819</v>
      </c>
    </row>
    <row r="106" spans="1:5">
      <c r="A106" s="28"/>
      <c r="B106" s="29" t="s">
        <v>49</v>
      </c>
      <c r="C106" s="30">
        <v>294807</v>
      </c>
      <c r="D106" s="30">
        <v>375094</v>
      </c>
      <c r="E106" s="30">
        <v>669901</v>
      </c>
    </row>
    <row r="107" spans="1:5">
      <c r="A107" s="28"/>
      <c r="B107" s="29" t="s">
        <v>50</v>
      </c>
      <c r="C107" s="30">
        <v>342481</v>
      </c>
      <c r="D107" s="30">
        <v>435680</v>
      </c>
      <c r="E107" s="30">
        <v>778161</v>
      </c>
    </row>
    <row r="108" spans="1:5">
      <c r="A108" s="28"/>
      <c r="B108" s="29" t="s">
        <v>51</v>
      </c>
      <c r="C108" s="30">
        <v>353468</v>
      </c>
      <c r="D108" s="30">
        <v>439258</v>
      </c>
      <c r="E108" s="30">
        <v>792726</v>
      </c>
    </row>
    <row r="109" spans="1:5">
      <c r="A109" s="28"/>
      <c r="B109" s="29" t="s">
        <v>52</v>
      </c>
      <c r="C109" s="30">
        <v>120385</v>
      </c>
      <c r="D109" s="30">
        <v>152109</v>
      </c>
      <c r="E109" s="30">
        <v>272494</v>
      </c>
    </row>
    <row r="110" spans="1:5">
      <c r="A110" s="22"/>
      <c r="B110" s="40" t="s">
        <v>14</v>
      </c>
      <c r="C110" s="41">
        <v>2292225</v>
      </c>
      <c r="D110" s="41">
        <v>2729990</v>
      </c>
      <c r="E110" s="41">
        <v>5022215</v>
      </c>
    </row>
  </sheetData>
  <mergeCells count="23">
    <mergeCell ref="AE9:AF9"/>
    <mergeCell ref="C8:E8"/>
    <mergeCell ref="H8:H9"/>
    <mergeCell ref="J8:N8"/>
    <mergeCell ref="P8:T8"/>
    <mergeCell ref="V8:Z8"/>
    <mergeCell ref="AB8:AF8"/>
    <mergeCell ref="AH9:AI9"/>
    <mergeCell ref="AK9:AL9"/>
    <mergeCell ref="AN9:AO9"/>
    <mergeCell ref="AQ9:AR9"/>
    <mergeCell ref="A2:AE3"/>
    <mergeCell ref="A4:AE4"/>
    <mergeCell ref="A6:AE6"/>
    <mergeCell ref="AH8:AL8"/>
    <mergeCell ref="AN8:AR8"/>
    <mergeCell ref="J9:K9"/>
    <mergeCell ref="M9:N9"/>
    <mergeCell ref="P9:Q9"/>
    <mergeCell ref="S9:T9"/>
    <mergeCell ref="V9:W9"/>
    <mergeCell ref="Y9:Z9"/>
    <mergeCell ref="AB9:AC9"/>
  </mergeCells>
  <conditionalFormatting sqref="M10:M22">
    <cfRule type="dataBar" priority="1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{0569B82D-F830-4B0A-A714-94CB72B07ADA}</x14:id>
        </ext>
      </extLst>
    </cfRule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{5D24AE5C-EB19-464F-9792-C078CFEA49C2}</x14:id>
        </ext>
      </extLst>
    </cfRule>
    <cfRule type="dataBar" priority="3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{D349AADA-8325-4483-9DFB-C51C21C38936}</x14:id>
        </ext>
      </extLst>
    </cfRule>
  </conditionalFormatting>
  <conditionalFormatting sqref="L10:M22">
    <cfRule type="dataBar" priority="4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{69D722A6-3D73-4772-B7ED-4BE668D9DBF0}</x14:id>
        </ext>
      </extLst>
    </cfRule>
  </conditionalFormatting>
  <conditionalFormatting sqref="K10:K22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{1057710A-2DA6-49AF-A546-8DB2F6C2207E}</x14:id>
        </ext>
      </extLst>
    </cfRule>
    <cfRule type="dataBar" priority="6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{6DDBD539-1004-4B2C-96F5-60CA1B49CA2B}</x14:id>
        </ext>
      </extLst>
    </cfRule>
  </conditionalFormatting>
  <conditionalFormatting sqref="S10:S22">
    <cfRule type="dataBar" priority="7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{B6038395-DE22-46C7-BA33-38A72BAC6ED2}</x14:id>
        </ext>
      </extLst>
    </cfRule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{27223D54-5C8E-43F7-947D-16C840B476CE}</x14:id>
        </ext>
      </extLst>
    </cfRule>
    <cfRule type="dataBar" priority="9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{630EFA1B-9E9A-4AD3-9ADA-30DBEBB2C2D5}</x14:id>
        </ext>
      </extLst>
    </cfRule>
  </conditionalFormatting>
  <conditionalFormatting sqref="R10:S22">
    <cfRule type="dataBar" priority="10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{FCC051D8-40B8-4FAF-B318-FE56FA069A14}</x14:id>
        </ext>
      </extLst>
    </cfRule>
  </conditionalFormatting>
  <conditionalFormatting sqref="Q10:Q22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{3BE049D7-0CD0-43E1-BA8A-A9E127F68FBD}</x14:id>
        </ext>
      </extLst>
    </cfRule>
    <cfRule type="dataBar" priority="12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{E955B21F-F3B6-45BE-961C-0E29BA93078F}</x14:id>
        </ext>
      </extLst>
    </cfRule>
  </conditionalFormatting>
  <conditionalFormatting sqref="Y10:Y22">
    <cfRule type="dataBar" priority="13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{648CEA71-76E5-437E-B2DD-AC4F38C84F36}</x14:id>
        </ext>
      </extLst>
    </cfRule>
    <cfRule type="dataBar" priority="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{16F38928-C3C2-4435-96E0-4E00AB46614E}</x14:id>
        </ext>
      </extLst>
    </cfRule>
    <cfRule type="dataBar" priority="15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{52CF561C-851E-4721-B352-92C800D4F785}</x14:id>
        </ext>
      </extLst>
    </cfRule>
  </conditionalFormatting>
  <conditionalFormatting sqref="X10:Y22">
    <cfRule type="dataBar" priority="16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{28A416A8-DCCD-4FE0-BF28-4EC5678892C8}</x14:id>
        </ext>
      </extLst>
    </cfRule>
  </conditionalFormatting>
  <conditionalFormatting sqref="W10:W22">
    <cfRule type="dataBar" priority="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{0C0219E8-76BF-4702-AA49-5842B55066AF}</x14:id>
        </ext>
      </extLst>
    </cfRule>
    <cfRule type="dataBar" priority="18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{CA1E2836-FA5B-4B88-B41B-AEE91D2BC4A3}</x14:id>
        </ext>
      </extLst>
    </cfRule>
  </conditionalFormatting>
  <conditionalFormatting sqref="AE10:AE22">
    <cfRule type="dataBar" priority="19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{1C16047C-6E60-48E2-A271-94431E5366A0}</x14:id>
        </ext>
      </extLst>
    </cfRule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{3401F961-1504-4B8D-873C-42D6551D8B01}</x14:id>
        </ext>
      </extLst>
    </cfRule>
    <cfRule type="dataBar" priority="21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{314A41D5-50B0-4F6F-91A0-9F053D977B7A}</x14:id>
        </ext>
      </extLst>
    </cfRule>
  </conditionalFormatting>
  <conditionalFormatting sqref="AD10:AE22">
    <cfRule type="dataBar" priority="22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{AE3DAEFD-20A6-4C45-8B6F-E53D50403B95}</x14:id>
        </ext>
      </extLst>
    </cfRule>
  </conditionalFormatting>
  <conditionalFormatting sqref="AC10:AC22">
    <cfRule type="dataBar" priority="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{9ABF9D0E-3BC4-41A4-B1B7-A437B5213360}</x14:id>
        </ext>
      </extLst>
    </cfRule>
    <cfRule type="dataBar" priority="24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{EB01C5B8-848C-4969-9892-335DCCAC655C}</x14:id>
        </ext>
      </extLst>
    </cfRule>
  </conditionalFormatting>
  <conditionalFormatting sqref="AK10:AK22">
    <cfRule type="dataBar" priority="25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{2E201717-8E8A-493F-9963-B931F16F9111}</x14:id>
        </ext>
      </extLst>
    </cfRule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{A1257376-FD9B-4CD6-8D98-F064841F2E93}</x14:id>
        </ext>
      </extLst>
    </cfRule>
    <cfRule type="dataBar" priority="27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{5DD9BE8A-D267-44CA-ADBD-BEAE5DD32C60}</x14:id>
        </ext>
      </extLst>
    </cfRule>
  </conditionalFormatting>
  <conditionalFormatting sqref="AJ10:AK22">
    <cfRule type="dataBar" priority="28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{72A0057A-1AE6-442D-BF68-C1CDEB27A35A}</x14:id>
        </ext>
      </extLst>
    </cfRule>
  </conditionalFormatting>
  <conditionalFormatting sqref="AI10:AI22">
    <cfRule type="dataBar" priority="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{678E9B57-C17C-442B-BA3F-5AD5A31D28ED}</x14:id>
        </ext>
      </extLst>
    </cfRule>
    <cfRule type="dataBar" priority="30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{6DBCBFCF-5442-4043-AF4D-8D286FC7C103}</x14:id>
        </ext>
      </extLst>
    </cfRule>
  </conditionalFormatting>
  <conditionalFormatting sqref="AQ10:AQ22">
    <cfRule type="dataBar" priority="31">
      <dataBar showValue="0">
        <cfvo type="min"/>
        <cfvo type="max"/>
        <color rgb="FFB6004B"/>
      </dataBar>
      <extLst>
        <ext xmlns:x14="http://schemas.microsoft.com/office/spreadsheetml/2009/9/main" uri="{B025F937-C7B1-47D3-B67F-A62EFF666E3E}">
          <x14:id>{1A9E257C-3B09-4156-AD19-2A82157F36E4}</x14:id>
        </ext>
      </extLst>
    </cfRule>
    <cfRule type="dataBar" priority="3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{25E72382-C82D-4E61-A34A-326BC4968174}</x14:id>
        </ext>
      </extLst>
    </cfRule>
    <cfRule type="dataBar" priority="33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{A401C20D-9229-4527-8E4C-3B45603F53BB}</x14:id>
        </ext>
      </extLst>
    </cfRule>
  </conditionalFormatting>
  <conditionalFormatting sqref="AP10:AQ22">
    <cfRule type="dataBar" priority="34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{34882E11-6B26-42DA-B829-A9E604EF33FE}</x14:id>
        </ext>
      </extLst>
    </cfRule>
  </conditionalFormatting>
  <conditionalFormatting sqref="AO10:AO22">
    <cfRule type="dataBar" priority="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{5162F986-86EA-49A4-9747-9B44C298F82D}</x14:id>
        </ext>
      </extLst>
    </cfRule>
    <cfRule type="dataBar" priority="36">
      <dataBar showValue="0">
        <cfvo type="min"/>
        <cfvo type="max"/>
        <color rgb="FFD6007B"/>
      </dataBar>
      <extLst>
        <ext xmlns:x14="http://schemas.microsoft.com/office/spreadsheetml/2009/9/main" uri="{B025F937-C7B1-47D3-B67F-A62EFF666E3E}">
          <x14:id>{8A2CEDF4-E8B5-47B4-A92D-5EDCBACF5267}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569B82D-F830-4B0A-A714-94CB72B07A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24AE5C-EB19-464F-9792-C078CFEA49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349AADA-8325-4483-9DFB-C51C21C389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M10:M22</xm:sqref>
        </x14:conditionalFormatting>
        <x14:conditionalFormatting xmlns:xm="http://schemas.microsoft.com/office/excel/2006/main">
          <x14:cfRule type="dataBar" id="{69D722A6-3D73-4772-B7ED-4BE668D9DBF0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L10:M22</xm:sqref>
        </x14:conditionalFormatting>
        <x14:conditionalFormatting xmlns:xm="http://schemas.microsoft.com/office/excel/2006/main">
          <x14:cfRule type="dataBar" id="{1057710A-2DA6-49AF-A546-8DB2F6C2207E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6DDBD539-1004-4B2C-96F5-60CA1B49CA2B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K10:K22</xm:sqref>
        </x14:conditionalFormatting>
        <x14:conditionalFormatting xmlns:xm="http://schemas.microsoft.com/office/excel/2006/main">
          <x14:cfRule type="dataBar" id="{B6038395-DE22-46C7-BA33-38A72BAC6E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223D54-5C8E-43F7-947D-16C840B476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30EFA1B-9E9A-4AD3-9ADA-30DBEBB2C2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S10:S22</xm:sqref>
        </x14:conditionalFormatting>
        <x14:conditionalFormatting xmlns:xm="http://schemas.microsoft.com/office/excel/2006/main">
          <x14:cfRule type="dataBar" id="{FCC051D8-40B8-4FAF-B318-FE56FA069A14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R10:S22</xm:sqref>
        </x14:conditionalFormatting>
        <x14:conditionalFormatting xmlns:xm="http://schemas.microsoft.com/office/excel/2006/main">
          <x14:cfRule type="dataBar" id="{3BE049D7-0CD0-43E1-BA8A-A9E127F68FBD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E955B21F-F3B6-45BE-961C-0E29BA93078F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Q10:Q22</xm:sqref>
        </x14:conditionalFormatting>
        <x14:conditionalFormatting xmlns:xm="http://schemas.microsoft.com/office/excel/2006/main">
          <x14:cfRule type="dataBar" id="{648CEA71-76E5-437E-B2DD-AC4F38C84F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6F38928-C3C2-4435-96E0-4E00AB4661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2CF561C-851E-4721-B352-92C800D4F7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Y10:Y22</xm:sqref>
        </x14:conditionalFormatting>
        <x14:conditionalFormatting xmlns:xm="http://schemas.microsoft.com/office/excel/2006/main">
          <x14:cfRule type="dataBar" id="{28A416A8-DCCD-4FE0-BF28-4EC5678892C8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X10:Y22</xm:sqref>
        </x14:conditionalFormatting>
        <x14:conditionalFormatting xmlns:xm="http://schemas.microsoft.com/office/excel/2006/main">
          <x14:cfRule type="dataBar" id="{0C0219E8-76BF-4702-AA49-5842B55066AF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CA1E2836-FA5B-4B88-B41B-AEE91D2BC4A3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W10:W22</xm:sqref>
        </x14:conditionalFormatting>
        <x14:conditionalFormatting xmlns:xm="http://schemas.microsoft.com/office/excel/2006/main">
          <x14:cfRule type="dataBar" id="{1C16047C-6E60-48E2-A271-94431E5366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401F961-1504-4B8D-873C-42D6551D8B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4A41D5-50B0-4F6F-91A0-9F053D977B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AE10:AE22</xm:sqref>
        </x14:conditionalFormatting>
        <x14:conditionalFormatting xmlns:xm="http://schemas.microsoft.com/office/excel/2006/main">
          <x14:cfRule type="dataBar" id="{AE3DAEFD-20A6-4C45-8B6F-E53D50403B95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AD10:AE22</xm:sqref>
        </x14:conditionalFormatting>
        <x14:conditionalFormatting xmlns:xm="http://schemas.microsoft.com/office/excel/2006/main">
          <x14:cfRule type="dataBar" id="{9ABF9D0E-3BC4-41A4-B1B7-A437B5213360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EB01C5B8-848C-4969-9892-335DCCAC655C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AC10:AC22</xm:sqref>
        </x14:conditionalFormatting>
        <x14:conditionalFormatting xmlns:xm="http://schemas.microsoft.com/office/excel/2006/main">
          <x14:cfRule type="dataBar" id="{2E201717-8E8A-493F-9963-B931F16F91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257376-FD9B-4CD6-8D98-F064841F2E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D9BE8A-D267-44CA-ADBD-BEAE5DD32C6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AK10:AK22</xm:sqref>
        </x14:conditionalFormatting>
        <x14:conditionalFormatting xmlns:xm="http://schemas.microsoft.com/office/excel/2006/main">
          <x14:cfRule type="dataBar" id="{72A0057A-1AE6-442D-BF68-C1CDEB27A35A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AJ10:AK22</xm:sqref>
        </x14:conditionalFormatting>
        <x14:conditionalFormatting xmlns:xm="http://schemas.microsoft.com/office/excel/2006/main">
          <x14:cfRule type="dataBar" id="{678E9B57-C17C-442B-BA3F-5AD5A31D28ED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6DBCBFCF-5442-4043-AF4D-8D286FC7C103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AI10:AI22</xm:sqref>
        </x14:conditionalFormatting>
        <x14:conditionalFormatting xmlns:xm="http://schemas.microsoft.com/office/excel/2006/main">
          <x14:cfRule type="dataBar" id="{1A9E257C-3B09-4156-AD19-2A82157F36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5E72382-C82D-4E61-A34A-326BC49681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401C20D-9229-4527-8E4C-3B45603F53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AQ10:AQ22</xm:sqref>
        </x14:conditionalFormatting>
        <x14:conditionalFormatting xmlns:xm="http://schemas.microsoft.com/office/excel/2006/main">
          <x14:cfRule type="dataBar" id="{34882E11-6B26-42DA-B829-A9E604EF33FE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AP10:AQ22</xm:sqref>
        </x14:conditionalFormatting>
        <x14:conditionalFormatting xmlns:xm="http://schemas.microsoft.com/office/excel/2006/main">
          <x14:cfRule type="dataBar" id="{5162F986-86EA-49A4-9747-9B44C298F82D}">
            <x14:dataBar minLength="0" maxLength="100" gradient="0">
              <x14:cfvo type="autoMin"/>
              <x14:cfvo type="autoMax"/>
              <x14:negativeFillColor theme="3" tint="-0.499984740745262"/>
              <x14:axisColor rgb="FF000000"/>
            </x14:dataBar>
          </x14:cfRule>
          <x14:cfRule type="dataBar" id="{8A2CEDF4-E8B5-47B4-A92D-5EDCBACF5267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AO10:AO22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HERNANDEZ</dc:creator>
  <cp:keywords/>
  <dc:description/>
  <cp:lastModifiedBy>Patricia Eugenia Escobar Zuleta</cp:lastModifiedBy>
  <cp:revision/>
  <dcterms:created xsi:type="dcterms:W3CDTF">2022-03-03T15:12:47Z</dcterms:created>
  <dcterms:modified xsi:type="dcterms:W3CDTF">2023-08-11T13:07:30Z</dcterms:modified>
  <cp:category/>
  <cp:contentStatus/>
</cp:coreProperties>
</file>