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delima/Downloads/"/>
    </mc:Choice>
  </mc:AlternateContent>
  <xr:revisionPtr revIDLastSave="0" documentId="13_ncr:1_{CE86536C-1A49-CB4A-9C31-D847FCBE80BB}" xr6:coauthVersionLast="47" xr6:coauthVersionMax="47" xr10:uidLastSave="{00000000-0000-0000-0000-000000000000}"/>
  <bookViews>
    <workbookView xWindow="0" yWindow="500" windowWidth="19420" windowHeight="10420" xr2:uid="{50E56288-B1BA-424C-83B0-42B90058C558}"/>
  </bookViews>
  <sheets>
    <sheet name="1410 de 2021 ANT-FAO  " sheetId="6" r:id="rId1"/>
    <sheet name="986 de 2017 ANT-OIM " sheetId="5" r:id="rId2"/>
    <sheet name=" PNUD-ANT 951" sheetId="1" r:id="rId3"/>
    <sheet name="FAO- ANT 1278" sheetId="2" r:id="rId4"/>
    <sheet name="VALOR + 653" sheetId="4" r:id="rId5"/>
  </sheets>
  <externalReferences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" i="6" l="1"/>
  <c r="G16" i="6" l="1"/>
  <c r="H16" i="6"/>
  <c r="H22" i="6" l="1"/>
  <c r="G22" i="6"/>
  <c r="F22" i="6"/>
  <c r="E22" i="6"/>
  <c r="J21" i="6"/>
  <c r="F16" i="6"/>
  <c r="E16" i="6"/>
  <c r="D16" i="6"/>
  <c r="C16" i="6"/>
  <c r="I16" i="6" s="1"/>
  <c r="D5" i="6"/>
  <c r="H18" i="2"/>
  <c r="H17" i="2"/>
  <c r="J27" i="1" l="1"/>
  <c r="I28" i="1"/>
  <c r="D29" i="1"/>
  <c r="E29" i="1"/>
  <c r="F29" i="1"/>
  <c r="G29" i="1"/>
  <c r="H29" i="1"/>
  <c r="C29" i="1"/>
  <c r="I16" i="1"/>
  <c r="I19" i="1"/>
  <c r="I20" i="1"/>
  <c r="I21" i="1"/>
  <c r="I22" i="1"/>
  <c r="I23" i="1"/>
  <c r="I24" i="1"/>
  <c r="I25" i="1"/>
  <c r="I27" i="1"/>
  <c r="I15" i="1"/>
  <c r="I27" i="5"/>
  <c r="H27" i="5"/>
  <c r="E27" i="5"/>
  <c r="F27" i="5"/>
  <c r="G27" i="5"/>
  <c r="I20" i="5"/>
  <c r="I21" i="5"/>
  <c r="I22" i="5"/>
  <c r="I23" i="5"/>
  <c r="I24" i="5"/>
  <c r="I25" i="5"/>
  <c r="I26" i="5"/>
  <c r="I19" i="5"/>
  <c r="D26" i="1" l="1"/>
  <c r="E26" i="1"/>
  <c r="F26" i="1"/>
  <c r="C26" i="1"/>
  <c r="I38" i="1"/>
  <c r="B38" i="1"/>
  <c r="I37" i="1"/>
  <c r="B37" i="1"/>
  <c r="D18" i="1"/>
  <c r="E18" i="1"/>
  <c r="F18" i="1"/>
  <c r="C18" i="1"/>
  <c r="I36" i="1"/>
  <c r="B36" i="1"/>
  <c r="I35" i="1"/>
  <c r="B35" i="1"/>
  <c r="D17" i="1"/>
  <c r="E17" i="1"/>
  <c r="F17" i="1"/>
  <c r="C17" i="1"/>
  <c r="I34" i="1"/>
  <c r="B34" i="1"/>
  <c r="I33" i="1"/>
  <c r="B33" i="1"/>
  <c r="C12" i="4"/>
  <c r="D12" i="4"/>
  <c r="E12" i="4"/>
  <c r="F12" i="4"/>
  <c r="G12" i="4"/>
  <c r="B4" i="4"/>
  <c r="C19" i="2"/>
  <c r="D19" i="2"/>
  <c r="E19" i="2"/>
  <c r="F10" i="2"/>
  <c r="E10" i="2"/>
  <c r="D10" i="2"/>
  <c r="C10" i="2"/>
  <c r="B10" i="2"/>
  <c r="E10" i="1"/>
  <c r="F10" i="1"/>
  <c r="G14" i="5"/>
  <c r="F14" i="5"/>
  <c r="E14" i="5"/>
  <c r="D14" i="5"/>
  <c r="C14" i="5"/>
  <c r="H14" i="5" s="1"/>
  <c r="D6" i="5"/>
  <c r="I17" i="1" l="1"/>
  <c r="I18" i="1"/>
  <c r="I26" i="1"/>
  <c r="I29" i="1" s="1"/>
  <c r="J29" i="1" s="1"/>
  <c r="J28" i="1" s="1"/>
  <c r="G10" i="2"/>
  <c r="B12" i="4" l="1"/>
  <c r="B10" i="1"/>
  <c r="C10" i="1"/>
  <c r="D10" i="1"/>
  <c r="C20" i="4"/>
  <c r="G10" i="1" l="1"/>
  <c r="B4" i="2"/>
  <c r="F19" i="2" l="1"/>
  <c r="B3" i="1" l="1"/>
  <c r="B4" i="1" s="1"/>
  <c r="H16" i="2" l="1"/>
  <c r="G19" i="2"/>
  <c r="H19" i="2"/>
  <c r="J22" i="6"/>
</calcChain>
</file>

<file path=xl/sharedStrings.xml><?xml version="1.0" encoding="utf-8"?>
<sst xmlns="http://schemas.openxmlformats.org/spreadsheetml/2006/main" count="138" uniqueCount="82">
  <si>
    <t>Total general</t>
  </si>
  <si>
    <t>Aracataca</t>
  </si>
  <si>
    <t>Ciénaga</t>
  </si>
  <si>
    <t>Córdoba</t>
  </si>
  <si>
    <t>Córdoba - BPM</t>
  </si>
  <si>
    <t>El Guamo</t>
  </si>
  <si>
    <t>El Guamo - BPM</t>
  </si>
  <si>
    <t>Fonseca</t>
  </si>
  <si>
    <t>La Paz</t>
  </si>
  <si>
    <t>Montelíbano</t>
  </si>
  <si>
    <t>Puerto Libertador</t>
  </si>
  <si>
    <t>San Jacinto</t>
  </si>
  <si>
    <t>San José de Uré</t>
  </si>
  <si>
    <t>San Juan del Cesar</t>
  </si>
  <si>
    <t>Valencia</t>
  </si>
  <si>
    <t>Valencia - BPM</t>
  </si>
  <si>
    <t>Zambrano</t>
  </si>
  <si>
    <t>Municipio</t>
  </si>
  <si>
    <t>TOTAL</t>
  </si>
  <si>
    <t>Total</t>
  </si>
  <si>
    <t xml:space="preserve"> RECURSOS DESEMBOLSADOS ANT POR AÑO</t>
  </si>
  <si>
    <t>FAO 1278</t>
  </si>
  <si>
    <t>PNUD 951</t>
  </si>
  <si>
    <t>Cáceres</t>
  </si>
  <si>
    <t>Ituango</t>
  </si>
  <si>
    <t>Tarazá</t>
  </si>
  <si>
    <t>Valdivia</t>
  </si>
  <si>
    <t>GASTO TOTAL</t>
  </si>
  <si>
    <t>Nota , para estos municipios no se cuenta con una desagreación de gastos por vigencia, debido a que el socio no reportaba con dicho detalle</t>
  </si>
  <si>
    <t xml:space="preserve">CONVENIO MYR 077- 986 DE 2017 ANT OIM </t>
  </si>
  <si>
    <t xml:space="preserve">FECHA DE SUSCRIPCIÓN: </t>
  </si>
  <si>
    <t>MONTO INIICIAL APORTES ANT:</t>
  </si>
  <si>
    <t xml:space="preserve">ADICIÓN RECURSOS ANT </t>
  </si>
  <si>
    <t xml:space="preserve">TOTAL RECURSOS APORTES ANT </t>
  </si>
  <si>
    <t xml:space="preserve">DESEMBOLSOS ANT AL SOCIO OIM A TRAVÉS DEL CONVENIO MYR-077 986 DE 2017 ANT-OIM </t>
  </si>
  <si>
    <t xml:space="preserve">CONVENIO </t>
  </si>
  <si>
    <t xml:space="preserve">TOTAL </t>
  </si>
  <si>
    <t xml:space="preserve">MYR 077-986 DE 2017 ANT OIM </t>
  </si>
  <si>
    <t xml:space="preserve">MUNICIPIO </t>
  </si>
  <si>
    <t>PUERTO LLERAS</t>
  </si>
  <si>
    <t>PRADERA</t>
  </si>
  <si>
    <t>RIOBLANCO</t>
  </si>
  <si>
    <t>ATACO</t>
  </si>
  <si>
    <t>PLANADAS</t>
  </si>
  <si>
    <t>CHAPARRAL</t>
  </si>
  <si>
    <t>FLORIDA</t>
  </si>
  <si>
    <t xml:space="preserve">TOPAIPÍ </t>
  </si>
  <si>
    <t>DESEMBOLSOS ANT AL SOCIO PNUD  A TRAVÉS DEL CONVENIO 951 DE 2017 ANT-PNUD</t>
  </si>
  <si>
    <t>MONTO INICIAL APORTES ANT:</t>
  </si>
  <si>
    <t>CONVENIO 951 DE 2017 ANT/ PNUD</t>
  </si>
  <si>
    <t>DESEMBOLSOS ANT AL SOCIO PNUD  A TRAVÉS DEL CONVENIO 1278 DE 2017 ANT-FAO</t>
  </si>
  <si>
    <t>CONVENIO 1278 DE 2019 ANT/ FAO</t>
  </si>
  <si>
    <t>RECURSOS  ANT</t>
  </si>
  <si>
    <t>VALOR + /IDEA 653</t>
  </si>
  <si>
    <t>REPORTE EJECUCIÓN CONVENIO 652 DE 2017 ANT/VALOR + E IDEA  A CORTE CORTE 31/12/2020</t>
  </si>
  <si>
    <t>DESEMBOLSOS ANT AL SOCIO VALOR + A TRAVÉS DEL CONVENIO 653 DE 2017 ANT-VALOR+ E IDEA</t>
  </si>
  <si>
    <t xml:space="preserve">CONVENIO 653 DE 2019 ANT/ VALOR + IDEA </t>
  </si>
  <si>
    <t>DEPARTAMENTO</t>
  </si>
  <si>
    <t>Magdalena</t>
  </si>
  <si>
    <t>Bolívar</t>
  </si>
  <si>
    <t>Bolívar </t>
  </si>
  <si>
    <t>Guajira</t>
  </si>
  <si>
    <t>Cesar</t>
  </si>
  <si>
    <t>SAN JUAN DEL CESAR</t>
  </si>
  <si>
    <t>FONSECA</t>
  </si>
  <si>
    <t>CIENAGA</t>
  </si>
  <si>
    <t>Antioquia</t>
  </si>
  <si>
    <t>Cundinamarca</t>
  </si>
  <si>
    <t>Meta</t>
  </si>
  <si>
    <t>Valle del Cauca</t>
  </si>
  <si>
    <t>Tolima</t>
  </si>
  <si>
    <t>REPORTE EJECUCIÓN CONVENIO MYR-077 986 DE 2017 ANT OIM CORTE 31/12/2021</t>
  </si>
  <si>
    <t>Guaranda</t>
  </si>
  <si>
    <t>Sucre</t>
  </si>
  <si>
    <t>REPORTE EJECUCIÓN CONVENIO 951 DE 2017 ANT/PNUD  A CORTE CORTE 31/08/2022</t>
  </si>
  <si>
    <t>REPORTE EJECUCIÓN CONVENIO 1278 DE 2019 ANT/PNUD  A CORTE CORTE 31/12/2021</t>
  </si>
  <si>
    <t>140-2021 ANT FAO</t>
  </si>
  <si>
    <t>Pradera</t>
  </si>
  <si>
    <t xml:space="preserve">Valle del Cauca </t>
  </si>
  <si>
    <t xml:space="preserve">CONVENIO  1410 DE 2021 ANT FAO </t>
  </si>
  <si>
    <t xml:space="preserve">DESEMBOLSOS ANT AL SOCIO OIM A TRAVÉS DEL CONVENIO 1410 DE 2021 ANT FAO </t>
  </si>
  <si>
    <t>REPORTE EJECUCIÓN CONVENIO CONVENIO  1410 DE 2021 ANT FAO CORTE 31 DE JULIO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</si>
</sst>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\ #,##0;\-&quot;$&quot;\ #,##0"/>
    <numFmt numFmtId="165" formatCode="_-&quot;$&quot;\ * #,##0_-;\-&quot;$&quot;\ * #,##0_-;_-&quot;$&quot;\ * &quot;-&quot;_-;_-@_-"/>
    <numFmt numFmtId="166" formatCode="_-&quot;$&quot;\ * #,##0.00_-;\-&quot;$&quot;\ * #,##0.00_-;_-&quot;$&quot;\ * &quot;-&quot;??_-;_-@_-"/>
    <numFmt numFmtId="167" formatCode="&quot;$&quot;#,##0"/>
    <numFmt numFmtId="168" formatCode="&quot;$&quot;\ #,##0"/>
    <numFmt numFmtId="169" formatCode="_(&quot;$&quot;\ * #,##0.00_);_(&quot;$&quot;\ * \(#,##0.00\);_(&quot;$&quot;\ * &quot;-&quot;??_);_(@_)"/>
    <numFmt numFmtId="170" formatCode="_-* #,##0.00\ _€_-;\-* #,##0.00\ _€_-;_-* &quot;-&quot;??\ _€_-;_-@_-"/>
    <numFmt numFmtId="171" formatCode="_ * #,##0.00_ ;_ * \-#,##0.00_ ;_ * &quot;-&quot;??_ ;_ @_ "/>
    <numFmt numFmtId="172" formatCode="_(* #.##0.00_);_(* \(#.##0.00\);_(* &quot;-&quot;??_);_(@_)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5"/>
      <color rgb="FF000000"/>
      <name val="Arial"/>
      <family val="2"/>
    </font>
    <font>
      <b/>
      <sz val="5"/>
      <color rgb="FF000000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sz val="11"/>
      <color rgb="FF006100"/>
      <name val="Arial"/>
      <family val="2"/>
    </font>
    <font>
      <b/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A7D00"/>
      <name val="Arial"/>
      <family val="2"/>
    </font>
    <font>
      <b/>
      <sz val="11"/>
      <color theme="3"/>
      <name val="Arial"/>
      <family val="2"/>
    </font>
    <font>
      <sz val="11"/>
      <color rgb="FF3F3F76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b/>
      <sz val="11"/>
      <color rgb="FF3F3F3F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1"/>
      <name val="Arial"/>
      <family val="2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63"/>
      <name val="Calibri"/>
      <family val="2"/>
    </font>
    <font>
      <sz val="11"/>
      <color indexed="62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2"/>
      <color theme="1"/>
      <name val="Arial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3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477">
    <xf numFmtId="0" fontId="0" fillId="0" borderId="0"/>
    <xf numFmtId="16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43" applyNumberFormat="0" applyFill="0" applyAlignment="0" applyProtection="0"/>
    <xf numFmtId="0" fontId="8" fillId="0" borderId="44" applyNumberFormat="0" applyFill="0" applyAlignment="0" applyProtection="0"/>
    <xf numFmtId="0" fontId="9" fillId="0" borderId="45" applyNumberFormat="0" applyFill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3" fillId="7" borderId="46" applyNumberFormat="0" applyAlignment="0" applyProtection="0"/>
    <xf numFmtId="0" fontId="14" fillId="8" borderId="47" applyNumberFormat="0" applyAlignment="0" applyProtection="0"/>
    <xf numFmtId="0" fontId="15" fillId="8" borderId="46" applyNumberFormat="0" applyAlignment="0" applyProtection="0"/>
    <xf numFmtId="0" fontId="16" fillId="0" borderId="48" applyNumberFormat="0" applyFill="0" applyAlignment="0" applyProtection="0"/>
    <xf numFmtId="0" fontId="17" fillId="9" borderId="49" applyNumberFormat="0" applyAlignment="0" applyProtection="0"/>
    <xf numFmtId="0" fontId="18" fillId="0" borderId="0" applyNumberFormat="0" applyFill="0" applyBorder="0" applyAlignment="0" applyProtection="0"/>
    <xf numFmtId="0" fontId="1" fillId="10" borderId="50" applyNumberFormat="0" applyFont="0" applyAlignment="0" applyProtection="0"/>
    <xf numFmtId="0" fontId="19" fillId="0" borderId="0" applyNumberFormat="0" applyFill="0" applyBorder="0" applyAlignment="0" applyProtection="0"/>
    <xf numFmtId="0" fontId="2" fillId="0" borderId="51" applyNumberFormat="0" applyFill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0" fontId="24" fillId="14" borderId="0" applyNumberFormat="0" applyBorder="0" applyAlignment="0" applyProtection="0"/>
    <xf numFmtId="0" fontId="24" fillId="18" borderId="0" applyNumberFormat="0" applyBorder="0" applyAlignment="0" applyProtection="0"/>
    <xf numFmtId="0" fontId="24" fillId="22" borderId="0" applyNumberFormat="0" applyBorder="0" applyAlignment="0" applyProtection="0"/>
    <xf numFmtId="0" fontId="24" fillId="26" borderId="0" applyNumberFormat="0" applyBorder="0" applyAlignment="0" applyProtection="0"/>
    <xf numFmtId="0" fontId="24" fillId="30" borderId="0" applyNumberFormat="0" applyBorder="0" applyAlignment="0" applyProtection="0"/>
    <xf numFmtId="0" fontId="24" fillId="34" borderId="0" applyNumberFormat="0" applyBorder="0" applyAlignment="0" applyProtection="0"/>
    <xf numFmtId="0" fontId="25" fillId="4" borderId="0" applyNumberFormat="0" applyBorder="0" applyAlignment="0" applyProtection="0"/>
    <xf numFmtId="0" fontId="26" fillId="8" borderId="46" applyNumberFormat="0" applyAlignment="0" applyProtection="0"/>
    <xf numFmtId="0" fontId="27" fillId="9" borderId="49" applyNumberFormat="0" applyAlignment="0" applyProtection="0"/>
    <xf numFmtId="0" fontId="28" fillId="0" borderId="48" applyNumberFormat="0" applyFill="0" applyAlignment="0" applyProtection="0"/>
    <xf numFmtId="0" fontId="29" fillId="0" borderId="0" applyNumberFormat="0" applyFill="0" applyBorder="0" applyAlignment="0" applyProtection="0"/>
    <xf numFmtId="0" fontId="24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30" fillId="7" borderId="46" applyNumberFormat="0" applyAlignment="0" applyProtection="0"/>
    <xf numFmtId="0" fontId="31" fillId="5" borderId="0" applyNumberFormat="0" applyBorder="0" applyAlignment="0" applyProtection="0"/>
    <xf numFmtId="170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2" fillId="6" borderId="0" applyNumberFormat="0" applyBorder="0" applyAlignment="0" applyProtection="0"/>
    <xf numFmtId="0" fontId="23" fillId="0" borderId="0"/>
    <xf numFmtId="0" fontId="5" fillId="0" borderId="0"/>
    <xf numFmtId="0" fontId="1" fillId="0" borderId="0"/>
    <xf numFmtId="0" fontId="23" fillId="10" borderId="50" applyNumberFormat="0" applyFont="0" applyAlignment="0" applyProtection="0"/>
    <xf numFmtId="9" fontId="5" fillId="0" borderId="0" applyFont="0" applyFill="0" applyBorder="0" applyAlignment="0" applyProtection="0"/>
    <xf numFmtId="0" fontId="33" fillId="8" borderId="4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43" applyNumberFormat="0" applyFill="0" applyAlignment="0" applyProtection="0"/>
    <xf numFmtId="0" fontId="37" fillId="0" borderId="44" applyNumberFormat="0" applyFill="0" applyAlignment="0" applyProtection="0"/>
    <xf numFmtId="0" fontId="29" fillId="0" borderId="45" applyNumberFormat="0" applyFill="0" applyAlignment="0" applyProtection="0"/>
    <xf numFmtId="0" fontId="38" fillId="0" borderId="51" applyNumberFormat="0" applyFill="0" applyAlignment="0" applyProtection="0"/>
    <xf numFmtId="171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39" fillId="6" borderId="0" applyNumberFormat="0" applyBorder="0" applyAlignment="0" applyProtection="0"/>
    <xf numFmtId="0" fontId="40" fillId="0" borderId="0"/>
    <xf numFmtId="0" fontId="40" fillId="35" borderId="0" applyNumberFormat="0" applyBorder="0" applyAlignment="0" applyProtection="0"/>
    <xf numFmtId="0" fontId="41" fillId="36" borderId="52" applyNumberFormat="0" applyAlignment="0" applyProtection="0"/>
    <xf numFmtId="0" fontId="42" fillId="37" borderId="53" applyNumberFormat="0" applyAlignment="0" applyProtection="0"/>
    <xf numFmtId="0" fontId="40" fillId="38" borderId="0" applyNumberFormat="0" applyBorder="0" applyAlignment="0" applyProtection="0"/>
    <xf numFmtId="0" fontId="43" fillId="39" borderId="0" applyNumberFormat="0" applyBorder="0" applyAlignment="0" applyProtection="0"/>
    <xf numFmtId="0" fontId="44" fillId="40" borderId="0" applyNumberFormat="0" applyBorder="0" applyAlignment="0" applyProtection="0"/>
    <xf numFmtId="0" fontId="43" fillId="39" borderId="0" applyNumberFormat="0" applyBorder="0" applyAlignment="0" applyProtection="0"/>
    <xf numFmtId="166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45" fillId="0" borderId="0"/>
    <xf numFmtId="4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0" fontId="23" fillId="0" borderId="0"/>
    <xf numFmtId="0" fontId="23" fillId="10" borderId="50" applyNumberFormat="0" applyFont="0" applyAlignment="0" applyProtection="0"/>
    <xf numFmtId="166" fontId="40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8" fillId="0" borderId="44" applyNumberFormat="0" applyFill="0" applyAlignment="0" applyProtection="0"/>
    <xf numFmtId="0" fontId="9" fillId="0" borderId="45" applyNumberFormat="0" applyFill="0" applyAlignment="0" applyProtection="0"/>
    <xf numFmtId="0" fontId="11" fillId="5" borderId="0" applyNumberFormat="0" applyBorder="0" applyAlignment="0" applyProtection="0"/>
    <xf numFmtId="0" fontId="14" fillId="8" borderId="47" applyNumberFormat="0" applyAlignment="0" applyProtection="0"/>
    <xf numFmtId="0" fontId="15" fillId="8" borderId="46" applyNumberFormat="0" applyAlignment="0" applyProtection="0"/>
    <xf numFmtId="0" fontId="19" fillId="0" borderId="0" applyNumberFormat="0" applyFill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0" fillId="34" borderId="0" applyNumberFormat="0" applyBorder="0" applyAlignment="0" applyProtection="0"/>
    <xf numFmtId="166" fontId="1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46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6" fillId="0" borderId="0"/>
    <xf numFmtId="166" fontId="1" fillId="0" borderId="0" applyFont="0" applyFill="0" applyBorder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45" fillId="0" borderId="0"/>
    <xf numFmtId="166" fontId="4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46" fillId="0" borderId="0"/>
    <xf numFmtId="166" fontId="1" fillId="0" borderId="0" applyFont="0" applyFill="0" applyBorder="0" applyAlignment="0" applyProtection="0"/>
    <xf numFmtId="0" fontId="12" fillId="6" borderId="0" applyNumberFormat="0" applyBorder="0" applyAlignment="0" applyProtection="0"/>
    <xf numFmtId="166" fontId="1" fillId="0" borderId="0" applyFont="0" applyFill="0" applyBorder="0" applyAlignment="0" applyProtection="0"/>
    <xf numFmtId="0" fontId="39" fillId="6" borderId="0" applyNumberFormat="0" applyBorder="0" applyAlignment="0" applyProtection="0"/>
    <xf numFmtId="165" fontId="1" fillId="0" borderId="0" applyFont="0" applyFill="0" applyBorder="0" applyAlignment="0" applyProtection="0"/>
    <xf numFmtId="0" fontId="46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172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43" fontId="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4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2">
    <xf numFmtId="0" fontId="0" fillId="0" borderId="0" xfId="0"/>
    <xf numFmtId="0" fontId="0" fillId="0" borderId="1" xfId="0" applyBorder="1" applyAlignment="1">
      <alignment horizontal="left"/>
    </xf>
    <xf numFmtId="167" fontId="0" fillId="0" borderId="1" xfId="0" applyNumberFormat="1" applyBorder="1"/>
    <xf numFmtId="0" fontId="0" fillId="0" borderId="5" xfId="0" applyBorder="1" applyAlignment="1">
      <alignment horizontal="left"/>
    </xf>
    <xf numFmtId="165" fontId="0" fillId="0" borderId="1" xfId="1" applyFont="1" applyBorder="1"/>
    <xf numFmtId="165" fontId="0" fillId="2" borderId="1" xfId="1" applyFont="1" applyFill="1" applyBorder="1"/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0" fillId="0" borderId="12" xfId="0" applyBorder="1" applyAlignment="1">
      <alignment vertical="center"/>
    </xf>
    <xf numFmtId="3" fontId="0" fillId="0" borderId="1" xfId="0" applyNumberFormat="1" applyBorder="1" applyAlignment="1">
      <alignment vertical="center"/>
    </xf>
    <xf numFmtId="14" fontId="0" fillId="0" borderId="13" xfId="0" applyNumberFormat="1" applyBorder="1" applyAlignment="1">
      <alignment vertical="center"/>
    </xf>
    <xf numFmtId="164" fontId="0" fillId="0" borderId="1" xfId="1" applyNumberFormat="1" applyFont="1" applyBorder="1"/>
    <xf numFmtId="0" fontId="0" fillId="0" borderId="14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164" fontId="0" fillId="0" borderId="13" xfId="1" applyNumberFormat="1" applyFont="1" applyBorder="1"/>
    <xf numFmtId="0" fontId="0" fillId="0" borderId="15" xfId="0" applyBorder="1" applyAlignment="1">
      <alignment vertical="center"/>
    </xf>
    <xf numFmtId="0" fontId="0" fillId="0" borderId="4" xfId="0" applyBorder="1" applyAlignment="1">
      <alignment vertical="center"/>
    </xf>
    <xf numFmtId="164" fontId="0" fillId="0" borderId="16" xfId="1" applyNumberFormat="1" applyFont="1" applyBorder="1"/>
    <xf numFmtId="0" fontId="0" fillId="0" borderId="17" xfId="0" applyBorder="1" applyAlignment="1">
      <alignment vertical="center"/>
    </xf>
    <xf numFmtId="3" fontId="0" fillId="0" borderId="18" xfId="0" applyNumberFormat="1" applyBorder="1" applyAlignment="1">
      <alignment vertical="center"/>
    </xf>
    <xf numFmtId="164" fontId="2" fillId="0" borderId="20" xfId="1" applyNumberFormat="1" applyFont="1" applyBorder="1"/>
    <xf numFmtId="0" fontId="2" fillId="3" borderId="24" xfId="0" applyFont="1" applyFill="1" applyBorder="1" applyAlignment="1">
      <alignment horizontal="center" vertical="center"/>
    </xf>
    <xf numFmtId="3" fontId="2" fillId="3" borderId="25" xfId="0" applyNumberFormat="1" applyFont="1" applyFill="1" applyBorder="1" applyAlignment="1">
      <alignment horizontal="center" vertical="center"/>
    </xf>
    <xf numFmtId="3" fontId="2" fillId="3" borderId="26" xfId="0" applyNumberFormat="1" applyFont="1" applyFill="1" applyBorder="1" applyAlignment="1">
      <alignment horizontal="center" vertical="center"/>
    </xf>
    <xf numFmtId="164" fontId="0" fillId="0" borderId="3" xfId="1" applyNumberFormat="1" applyFont="1" applyBorder="1"/>
    <xf numFmtId="164" fontId="0" fillId="0" borderId="3" xfId="1" applyNumberFormat="1" applyFont="1" applyBorder="1" applyAlignment="1">
      <alignment horizontal="center"/>
    </xf>
    <xf numFmtId="3" fontId="0" fillId="0" borderId="3" xfId="0" applyNumberFormat="1" applyBorder="1" applyAlignment="1">
      <alignment vertical="center"/>
    </xf>
    <xf numFmtId="164" fontId="0" fillId="0" borderId="2" xfId="1" applyNumberFormat="1" applyFont="1" applyBorder="1"/>
    <xf numFmtId="0" fontId="2" fillId="3" borderId="24" xfId="0" applyFont="1" applyFill="1" applyBorder="1" applyAlignment="1">
      <alignment vertical="center"/>
    </xf>
    <xf numFmtId="168" fontId="2" fillId="3" borderId="25" xfId="0" applyNumberFormat="1" applyFont="1" applyFill="1" applyBorder="1" applyAlignment="1">
      <alignment horizontal="center" vertical="center"/>
    </xf>
    <xf numFmtId="168" fontId="2" fillId="3" borderId="26" xfId="0" applyNumberFormat="1" applyFont="1" applyFill="1" applyBorder="1" applyAlignment="1">
      <alignment vertical="center"/>
    </xf>
    <xf numFmtId="0" fontId="2" fillId="3" borderId="9" xfId="0" applyFont="1" applyFill="1" applyBorder="1" applyAlignment="1">
      <alignment horizontal="center" vertical="center"/>
    </xf>
    <xf numFmtId="3" fontId="2" fillId="3" borderId="10" xfId="0" applyNumberFormat="1" applyFont="1" applyFill="1" applyBorder="1" applyAlignment="1">
      <alignment horizontal="center" vertical="center"/>
    </xf>
    <xf numFmtId="3" fontId="2" fillId="3" borderId="11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168" fontId="0" fillId="0" borderId="1" xfId="0" applyNumberFormat="1" applyBorder="1" applyAlignment="1">
      <alignment horizontal="center" vertical="center"/>
    </xf>
    <xf numFmtId="168" fontId="2" fillId="3" borderId="26" xfId="0" applyNumberFormat="1" applyFont="1" applyFill="1" applyBorder="1" applyAlignment="1">
      <alignment horizontal="center" vertical="center"/>
    </xf>
    <xf numFmtId="3" fontId="2" fillId="3" borderId="29" xfId="0" applyNumberFormat="1" applyFont="1" applyFill="1" applyBorder="1" applyAlignment="1">
      <alignment horizontal="center" vertical="center"/>
    </xf>
    <xf numFmtId="0" fontId="0" fillId="0" borderId="24" xfId="0" applyBorder="1" applyAlignment="1">
      <alignment vertical="center"/>
    </xf>
    <xf numFmtId="3" fontId="0" fillId="0" borderId="26" xfId="0" applyNumberFormat="1" applyBorder="1" applyAlignment="1">
      <alignment vertical="center"/>
    </xf>
    <xf numFmtId="3" fontId="2" fillId="3" borderId="33" xfId="0" applyNumberFormat="1" applyFont="1" applyFill="1" applyBorder="1" applyAlignment="1">
      <alignment horizontal="center" vertical="center"/>
    </xf>
    <xf numFmtId="165" fontId="0" fillId="2" borderId="2" xfId="1" applyFont="1" applyFill="1" applyBorder="1"/>
    <xf numFmtId="0" fontId="0" fillId="0" borderId="2" xfId="0" applyBorder="1"/>
    <xf numFmtId="0" fontId="0" fillId="0" borderId="24" xfId="0" applyBorder="1"/>
    <xf numFmtId="165" fontId="0" fillId="0" borderId="25" xfId="1" applyFont="1" applyBorder="1"/>
    <xf numFmtId="165" fontId="0" fillId="0" borderId="26" xfId="0" applyNumberFormat="1" applyBorder="1"/>
    <xf numFmtId="165" fontId="0" fillId="2" borderId="3" xfId="1" applyFont="1" applyFill="1" applyBorder="1"/>
    <xf numFmtId="0" fontId="0" fillId="0" borderId="3" xfId="0" applyBorder="1"/>
    <xf numFmtId="0" fontId="0" fillId="0" borderId="3" xfId="0" applyBorder="1" applyAlignment="1">
      <alignment horizontal="left"/>
    </xf>
    <xf numFmtId="167" fontId="0" fillId="0" borderId="3" xfId="0" applyNumberFormat="1" applyBorder="1"/>
    <xf numFmtId="0" fontId="2" fillId="3" borderId="30" xfId="0" applyFont="1" applyFill="1" applyBorder="1" applyAlignment="1">
      <alignment horizontal="center" vertical="center"/>
    </xf>
    <xf numFmtId="3" fontId="0" fillId="0" borderId="34" xfId="0" applyNumberFormat="1" applyBorder="1" applyAlignment="1">
      <alignment vertical="center"/>
    </xf>
    <xf numFmtId="164" fontId="2" fillId="0" borderId="34" xfId="1" applyNumberFormat="1" applyFont="1" applyBorder="1"/>
    <xf numFmtId="3" fontId="0" fillId="0" borderId="17" xfId="0" applyNumberFormat="1" applyBorder="1" applyAlignment="1">
      <alignment vertical="center"/>
    </xf>
    <xf numFmtId="165" fontId="2" fillId="0" borderId="19" xfId="1" applyFont="1" applyBorder="1"/>
    <xf numFmtId="0" fontId="0" fillId="0" borderId="35" xfId="0" applyBorder="1"/>
    <xf numFmtId="165" fontId="0" fillId="0" borderId="5" xfId="1" applyFont="1" applyBorder="1"/>
    <xf numFmtId="165" fontId="0" fillId="0" borderId="0" xfId="1" applyFont="1" applyBorder="1"/>
    <xf numFmtId="165" fontId="0" fillId="0" borderId="0" xfId="0" applyNumberFormat="1"/>
    <xf numFmtId="165" fontId="2" fillId="3" borderId="25" xfId="1" applyFont="1" applyFill="1" applyBorder="1" applyAlignment="1">
      <alignment horizontal="center" vertical="center"/>
    </xf>
    <xf numFmtId="165" fontId="2" fillId="3" borderId="26" xfId="1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/>
    </xf>
    <xf numFmtId="0" fontId="2" fillId="3" borderId="37" xfId="0" applyFont="1" applyFill="1" applyBorder="1" applyAlignment="1">
      <alignment horizontal="center" vertical="center"/>
    </xf>
    <xf numFmtId="165" fontId="2" fillId="3" borderId="38" xfId="1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vertical="center"/>
    </xf>
    <xf numFmtId="0" fontId="2" fillId="3" borderId="23" xfId="0" applyFont="1" applyFill="1" applyBorder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165" fontId="0" fillId="0" borderId="24" xfId="1" applyFont="1" applyBorder="1"/>
    <xf numFmtId="165" fontId="0" fillId="0" borderId="38" xfId="1" applyFont="1" applyBorder="1"/>
    <xf numFmtId="165" fontId="0" fillId="0" borderId="39" xfId="0" applyNumberFormat="1" applyBorder="1"/>
    <xf numFmtId="167" fontId="0" fillId="0" borderId="13" xfId="0" applyNumberFormat="1" applyBorder="1"/>
    <xf numFmtId="3" fontId="0" fillId="0" borderId="37" xfId="0" applyNumberFormat="1" applyBorder="1" applyAlignment="1">
      <alignment vertical="center"/>
    </xf>
    <xf numFmtId="165" fontId="2" fillId="0" borderId="39" xfId="1" applyFont="1" applyBorder="1"/>
    <xf numFmtId="165" fontId="0" fillId="0" borderId="26" xfId="1" applyFont="1" applyBorder="1"/>
    <xf numFmtId="0" fontId="0" fillId="0" borderId="1" xfId="0" applyBorder="1"/>
    <xf numFmtId="0" fontId="2" fillId="3" borderId="0" xfId="0" applyFont="1" applyFill="1" applyAlignment="1">
      <alignment horizontal="center" vertical="center"/>
    </xf>
    <xf numFmtId="3" fontId="2" fillId="3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168" fontId="2" fillId="3" borderId="42" xfId="0" applyNumberFormat="1" applyFont="1" applyFill="1" applyBorder="1" applyAlignment="1">
      <alignment horizontal="center" vertical="center"/>
    </xf>
    <xf numFmtId="168" fontId="0" fillId="0" borderId="0" xfId="0" applyNumberFormat="1"/>
    <xf numFmtId="167" fontId="0" fillId="0" borderId="5" xfId="0" applyNumberFormat="1" applyBorder="1"/>
    <xf numFmtId="166" fontId="0" fillId="0" borderId="0" xfId="5" applyFont="1"/>
    <xf numFmtId="167" fontId="0" fillId="0" borderId="0" xfId="0" applyNumberFormat="1"/>
    <xf numFmtId="9" fontId="0" fillId="0" borderId="0" xfId="6" applyFont="1"/>
    <xf numFmtId="3" fontId="21" fillId="0" borderId="0" xfId="0" applyNumberFormat="1" applyFont="1"/>
    <xf numFmtId="3" fontId="22" fillId="0" borderId="0" xfId="0" applyNumberFormat="1" applyFont="1"/>
    <xf numFmtId="0" fontId="0" fillId="0" borderId="28" xfId="0" applyBorder="1" applyAlignment="1">
      <alignment horizontal="center" vertical="center" wrapText="1"/>
    </xf>
    <xf numFmtId="168" fontId="2" fillId="3" borderId="38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168" fontId="0" fillId="0" borderId="33" xfId="0" applyNumberFormat="1" applyBorder="1" applyAlignment="1">
      <alignment horizontal="center" vertical="center"/>
    </xf>
    <xf numFmtId="168" fontId="0" fillId="0" borderId="40" xfId="0" applyNumberFormat="1" applyBorder="1" applyAlignment="1">
      <alignment horizontal="center" vertical="center"/>
    </xf>
    <xf numFmtId="168" fontId="0" fillId="0" borderId="39" xfId="0" applyNumberFormat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0" fillId="0" borderId="33" xfId="0" applyBorder="1" applyAlignment="1">
      <alignment horizontal="center"/>
    </xf>
    <xf numFmtId="0" fontId="0" fillId="0" borderId="39" xfId="0" applyBorder="1" applyAlignment="1">
      <alignment horizontal="center"/>
    </xf>
    <xf numFmtId="0" fontId="4" fillId="0" borderId="28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14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</cellXfs>
  <cellStyles count="477">
    <cellStyle name="20% - Accent1" xfId="141" xr:uid="{25ACA95E-8746-4148-9FA1-7188C7CE7349}"/>
    <cellStyle name="20% - Accent2" xfId="145" xr:uid="{8CE1ED1F-0721-45E3-992B-D4EE230CB48C}"/>
    <cellStyle name="20% - Accent3" xfId="149" xr:uid="{F280DC39-2D50-4BCE-8C87-273E3B6E5FD0}"/>
    <cellStyle name="20% - Accent4" xfId="153" xr:uid="{E1221956-8EDC-4659-9D3A-35B568865805}"/>
    <cellStyle name="20% - Accent5" xfId="157" xr:uid="{4DDDD57E-7142-4EE4-821B-652BA2BC0903}"/>
    <cellStyle name="20% - Accent6" xfId="161" xr:uid="{BD536378-689D-4552-83D0-56A6B463AADE}"/>
    <cellStyle name="20% - Énfasis1" xfId="24" builtinId="30" customBuiltin="1"/>
    <cellStyle name="20% - Énfasis1 2" xfId="47" xr:uid="{6B4977A8-AEEE-42AC-9911-857F367FACC6}"/>
    <cellStyle name="20% - Énfasis1 2 2" xfId="117" xr:uid="{D9F798DB-C810-426B-92B1-E5E835A9155D}"/>
    <cellStyle name="20% - Énfasis1 3" xfId="101" xr:uid="{1849485E-E46D-429C-AA90-E985751981BC}"/>
    <cellStyle name="20% - Énfasis2" xfId="28" builtinId="34" customBuiltin="1"/>
    <cellStyle name="20% - Énfasis2 2" xfId="48" xr:uid="{7502EE06-DF82-429C-B19D-FEE99F15786A}"/>
    <cellStyle name="20% - Énfasis2 2 2" xfId="118" xr:uid="{F0304493-FEB2-4E72-9C9C-39A8885C7B9D}"/>
    <cellStyle name="20% - Énfasis3" xfId="32" builtinId="38" customBuiltin="1"/>
    <cellStyle name="20% - Énfasis3 2" xfId="49" xr:uid="{A5B2E331-0525-4674-A165-7B1CD0592C84}"/>
    <cellStyle name="20% - Énfasis3 2 2" xfId="119" xr:uid="{A32FE78C-2441-4E4C-AE5E-96241774D558}"/>
    <cellStyle name="20% - Énfasis4" xfId="36" builtinId="42" customBuiltin="1"/>
    <cellStyle name="20% - Énfasis4 2" xfId="50" xr:uid="{05C40CF7-BE93-401F-8EFA-498883332D18}"/>
    <cellStyle name="20% - Énfasis4 2 2" xfId="120" xr:uid="{C2E25181-A6CD-4D43-8546-11F94CBFD287}"/>
    <cellStyle name="20% - Énfasis5" xfId="40" builtinId="46" customBuiltin="1"/>
    <cellStyle name="20% - Énfasis5 2" xfId="51" xr:uid="{C26B428C-9647-4903-8B11-3109CC53457B}"/>
    <cellStyle name="20% - Énfasis5 2 2" xfId="121" xr:uid="{1D3506B6-23AB-43A8-B6A0-06B62F8EFED1}"/>
    <cellStyle name="20% - Énfasis5 3" xfId="98" xr:uid="{8EEA3363-A3EA-4440-A0D0-4EA73698BA35}"/>
    <cellStyle name="20% - Énfasis6" xfId="44" builtinId="50" customBuiltin="1"/>
    <cellStyle name="20% - Énfasis6 2" xfId="52" xr:uid="{C360A901-5570-48EB-B6BA-1C6037B1D649}"/>
    <cellStyle name="20% - Énfasis6 2 2" xfId="122" xr:uid="{750FE739-BFC5-47F6-A281-3493F2096087}"/>
    <cellStyle name="40% - Accent1" xfId="142" xr:uid="{229ABEDE-964F-4D53-BEDB-40190860BBA8}"/>
    <cellStyle name="40% - Accent2" xfId="146" xr:uid="{02580519-B259-476F-9625-4A0C79918D45}"/>
    <cellStyle name="40% - Accent3" xfId="150" xr:uid="{A895DD17-AA0C-477A-878E-C1EED4FC602E}"/>
    <cellStyle name="40% - Accent4" xfId="154" xr:uid="{C141CE8D-83AE-4DDB-9DFA-DCDE4A1057E5}"/>
    <cellStyle name="40% - Accent5" xfId="158" xr:uid="{B1B0AA2B-51C1-4E63-B280-D1870B9EF60F}"/>
    <cellStyle name="40% - Accent6" xfId="162" xr:uid="{DC3D6FAC-D28F-4B85-A455-B5716C6AA698}"/>
    <cellStyle name="40% - Énfasis1" xfId="25" builtinId="31" customBuiltin="1"/>
    <cellStyle name="40% - Énfasis1 2" xfId="53" xr:uid="{7F66177C-FCD9-4FF9-B107-6B8CCF55713C}"/>
    <cellStyle name="40% - Énfasis1 2 2" xfId="123" xr:uid="{A3946C12-B9E3-4853-8923-410873690669}"/>
    <cellStyle name="40% - Énfasis2" xfId="29" builtinId="35" customBuiltin="1"/>
    <cellStyle name="40% - Énfasis2 2" xfId="54" xr:uid="{9B030134-DF71-4C00-872A-3121D8661304}"/>
    <cellStyle name="40% - Énfasis2 2 2" xfId="124" xr:uid="{BA6C3503-824A-44F2-870E-303CAC785DDC}"/>
    <cellStyle name="40% - Énfasis3" xfId="33" builtinId="39" customBuiltin="1"/>
    <cellStyle name="40% - Énfasis3 2" xfId="55" xr:uid="{0C366D8B-F3CD-4994-844A-07433C66FF83}"/>
    <cellStyle name="40% - Énfasis3 2 2" xfId="125" xr:uid="{E4CAB0EF-74FA-4358-99DC-F17386832FFD}"/>
    <cellStyle name="40% - Énfasis4" xfId="37" builtinId="43" customBuiltin="1"/>
    <cellStyle name="40% - Énfasis4 2" xfId="56" xr:uid="{0324AFE8-16F0-4F89-8052-4AC96184B7AF}"/>
    <cellStyle name="40% - Énfasis4 2 2" xfId="126" xr:uid="{3E5B06C2-BF75-41F6-8BA1-E651FD5B94B1}"/>
    <cellStyle name="40% - Énfasis5" xfId="41" builtinId="47" customBuiltin="1"/>
    <cellStyle name="40% - Énfasis5 2" xfId="57" xr:uid="{48170918-0925-4972-9CE4-2A1017A897CE}"/>
    <cellStyle name="40% - Énfasis5 2 2" xfId="127" xr:uid="{6FF404A8-85FB-4709-BBF7-C65B792A06F1}"/>
    <cellStyle name="40% - Énfasis6" xfId="45" builtinId="51" customBuiltin="1"/>
    <cellStyle name="40% - Énfasis6 2" xfId="58" xr:uid="{FB13EFCF-A0D8-47CB-BEF6-753EB891E2DE}"/>
    <cellStyle name="40% - Énfasis6 2 2" xfId="128" xr:uid="{06BE6D96-BAC2-4326-8F8E-1727A1CD8D02}"/>
    <cellStyle name="60% - Accent1" xfId="143" xr:uid="{65CF3BFF-944F-4523-8D7C-6A29DD928DB3}"/>
    <cellStyle name="60% - Accent2" xfId="147" xr:uid="{9C9599B8-92F4-4E05-B4B7-ACC5732A841A}"/>
    <cellStyle name="60% - Accent3" xfId="151" xr:uid="{B801CB4F-709D-45AA-9728-379329CA619F}"/>
    <cellStyle name="60% - Accent4" xfId="155" xr:uid="{9A9A440E-504F-4236-BFFD-BC73C28D3119}"/>
    <cellStyle name="60% - Accent5" xfId="159" xr:uid="{A27FF336-40F2-4E60-BABC-2A2113A0361B}"/>
    <cellStyle name="60% - Accent6" xfId="163" xr:uid="{94569C82-4A57-4CB3-9335-6F80CDCF43B5}"/>
    <cellStyle name="60% - Énfasis1" xfId="26" builtinId="32" customBuiltin="1"/>
    <cellStyle name="60% - Énfasis1 2" xfId="59" xr:uid="{D355E7ED-D0DA-4129-991D-B15EA613EB60}"/>
    <cellStyle name="60% - Énfasis1 3" xfId="192" xr:uid="{5D3C0508-E417-42E5-9B1B-D01781BC8F52}"/>
    <cellStyle name="60% - Énfasis2" xfId="30" builtinId="36" customBuiltin="1"/>
    <cellStyle name="60% - Énfasis2 2" xfId="60" xr:uid="{7C758E54-65BC-41BD-8F18-3514D4DC02D1}"/>
    <cellStyle name="60% - Énfasis2 3" xfId="193" xr:uid="{08CF955A-40E1-4D48-9601-F8402ADF6DF1}"/>
    <cellStyle name="60% - Énfasis3" xfId="34" builtinId="40" customBuiltin="1"/>
    <cellStyle name="60% - Énfasis3 2" xfId="61" xr:uid="{A7E3F501-29D7-4B0A-9C9F-F3594AC3C3DF}"/>
    <cellStyle name="60% - Énfasis3 3" xfId="194" xr:uid="{BD90F7E1-8853-455F-A2D7-821367E39C0C}"/>
    <cellStyle name="60% - Énfasis4" xfId="38" builtinId="44" customBuiltin="1"/>
    <cellStyle name="60% - Énfasis4 2" xfId="62" xr:uid="{04F1D72A-86B6-4832-BFE9-4A41F600D5C3}"/>
    <cellStyle name="60% - Énfasis4 3" xfId="195" xr:uid="{CB16A23B-F7ED-454D-B4D0-269D67D8C0D1}"/>
    <cellStyle name="60% - Énfasis5" xfId="42" builtinId="48" customBuiltin="1"/>
    <cellStyle name="60% - Énfasis5 2" xfId="63" xr:uid="{CAAC6912-90E3-43E3-9F15-662CF8E40D4B}"/>
    <cellStyle name="60% - Énfasis5 3" xfId="196" xr:uid="{DD248A6D-B47A-44BB-B8F2-CF0727F108D6}"/>
    <cellStyle name="60% - Énfasis6" xfId="46" builtinId="52" customBuiltin="1"/>
    <cellStyle name="60% - Énfasis6 2" xfId="64" xr:uid="{5A96C170-1D79-4813-B15A-FE5822DDBF23}"/>
    <cellStyle name="60% - Énfasis6 3" xfId="197" xr:uid="{057E8E89-BAD6-4A0F-ACC4-F81F8F58819F}"/>
    <cellStyle name="Accent1" xfId="140" xr:uid="{63BA88D3-6F1C-4B82-B6EB-5208C4331F23}"/>
    <cellStyle name="Accent2" xfId="144" xr:uid="{5CB350C5-7E0B-4F14-A775-4BCEAFED1D62}"/>
    <cellStyle name="Accent3" xfId="148" xr:uid="{11298202-75A5-4602-AB20-8E641F53E40C}"/>
    <cellStyle name="Accent4" xfId="152" xr:uid="{BD3EF9BB-9D94-48B1-9CAC-26E0B76F10CF}"/>
    <cellStyle name="Accent5" xfId="156" xr:uid="{65B9EE7A-4511-4A7E-AE5A-5E1D0715044A}"/>
    <cellStyle name="Accent6" xfId="160" xr:uid="{B0D0A0A5-4E09-4D20-80A5-9101830AF428}"/>
    <cellStyle name="Bad" xfId="136" xr:uid="{03ECA098-990B-47C7-863C-58FECCFC5D27}"/>
    <cellStyle name="Buena 2" xfId="65" xr:uid="{72661D19-0CF9-4CAD-936F-69D470E87EE2}"/>
    <cellStyle name="Buena 3" xfId="104" xr:uid="{974D8BDA-06CF-4E9D-B59C-23A3A3B2B652}"/>
    <cellStyle name="Bueno" xfId="12" builtinId="26" customBuiltin="1"/>
    <cellStyle name="Calculation" xfId="138" xr:uid="{707A8298-A470-40A9-9A26-FAF5444B084B}"/>
    <cellStyle name="Cálculo" xfId="16" builtinId="22" customBuiltin="1"/>
    <cellStyle name="Cálculo 2" xfId="66" xr:uid="{6221363E-D6A0-47DE-9D9D-004D1356B488}"/>
    <cellStyle name="Celda de comprobación" xfId="18" builtinId="23" customBuiltin="1"/>
    <cellStyle name="Celda de comprobación 2" xfId="67" xr:uid="{40E4D480-7FD4-4519-B271-9576CB797052}"/>
    <cellStyle name="Celda vinculada" xfId="17" builtinId="24" customBuiltin="1"/>
    <cellStyle name="Celda vinculada 2" xfId="68" xr:uid="{77F15819-FCD4-44C8-9108-4BC8D493356D}"/>
    <cellStyle name="Encabezado 1" xfId="8" builtinId="16" customBuiltin="1"/>
    <cellStyle name="Encabezado 4" xfId="11" builtinId="19" customBuiltin="1"/>
    <cellStyle name="Encabezado 4 2" xfId="69" xr:uid="{C1CA498A-DAFA-43F4-BE32-024753F7A782}"/>
    <cellStyle name="Énfasis1" xfId="23" builtinId="29" customBuiltin="1"/>
    <cellStyle name="Énfasis1 2" xfId="70" xr:uid="{6365D367-C4C3-455A-B2FC-3AD1038A5624}"/>
    <cellStyle name="Énfasis2" xfId="27" builtinId="33" customBuiltin="1"/>
    <cellStyle name="Énfasis2 2" xfId="71" xr:uid="{7A8E514C-3EBD-4364-853A-BE95F206CC97}"/>
    <cellStyle name="Énfasis3" xfId="31" builtinId="37" customBuiltin="1"/>
    <cellStyle name="Énfasis3 2" xfId="72" xr:uid="{E9F90D7F-46E3-4860-85EE-8382317CD7E2}"/>
    <cellStyle name="Énfasis4" xfId="35" builtinId="41" customBuiltin="1"/>
    <cellStyle name="Énfasis4 2" xfId="73" xr:uid="{C78634F0-40BB-472F-8E40-57B8F08ACEAF}"/>
    <cellStyle name="Énfasis5" xfId="39" builtinId="45" customBuiltin="1"/>
    <cellStyle name="Énfasis5 2" xfId="74" xr:uid="{FEEE93DD-0125-474A-8C24-68F5A8026E87}"/>
    <cellStyle name="Énfasis6" xfId="43" builtinId="49" customBuiltin="1"/>
    <cellStyle name="Énfasis6 2" xfId="75" xr:uid="{C13A47F8-E012-43CE-8A7B-CF3663E3BF03}"/>
    <cellStyle name="Entrada" xfId="14" builtinId="20" customBuiltin="1"/>
    <cellStyle name="Entrada 2" xfId="76" xr:uid="{DFDDBA25-6F45-4AD1-BB6B-6DAAEE5A58D0}"/>
    <cellStyle name="Entrada 3" xfId="100" xr:uid="{C7EF6582-2AC4-4472-BCFB-CA1DA0CF578C}"/>
    <cellStyle name="Explanatory Text" xfId="139" xr:uid="{74E52E2A-A9B5-4CC1-8B13-D25B74561B37}"/>
    <cellStyle name="Good 2" xfId="102" xr:uid="{3B0979ED-330C-4EF5-AE65-55414B23C91A}"/>
    <cellStyle name="Heading 2" xfId="134" xr:uid="{9CFEFB47-2768-47EB-9528-1B567B727B79}"/>
    <cellStyle name="Heading 3" xfId="135" xr:uid="{47748989-AA45-4367-BCE2-93F6778A36A7}"/>
    <cellStyle name="Hipervínculo 2" xfId="323" xr:uid="{33A03B52-8E94-46FB-985F-3977A5DB92D7}"/>
    <cellStyle name="Incorrecto" xfId="13" builtinId="27" customBuiltin="1"/>
    <cellStyle name="Incorrecto 2" xfId="77" xr:uid="{3C0C412E-A6CA-4EBD-A25E-DE6181D933E2}"/>
    <cellStyle name="Millares [0] 2" xfId="168" xr:uid="{4458CB6E-6ACD-43BC-9962-E72CA623B8A1}"/>
    <cellStyle name="Millares [0] 2 2" xfId="184" xr:uid="{8FB2D0B9-7B3D-42A7-BD2A-B97C5A5DA496}"/>
    <cellStyle name="Millares [0] 2 2 2" xfId="354" xr:uid="{7F0AC377-8A8E-44D7-9499-119E9AA7C4F0}"/>
    <cellStyle name="Millares [0] 2 3" xfId="338" xr:uid="{D77DB53F-EFEE-47FC-86D8-70ADF1AF0932}"/>
    <cellStyle name="Millares [0] 3" xfId="178" xr:uid="{80FBC5E5-8677-40DA-9B1C-D8058DC45D7F}"/>
    <cellStyle name="Millares [0] 3 2" xfId="348" xr:uid="{FA2239D8-ABD8-4BC2-A5B8-8F4B670CF94E}"/>
    <cellStyle name="Millares [0] 4" xfId="181" xr:uid="{B31FD8ED-5258-49C4-A7E8-E9A76E4C0968}"/>
    <cellStyle name="Millares [0] 4 2" xfId="351" xr:uid="{7C520A2D-5C6E-4F05-81BE-3178C8530F2C}"/>
    <cellStyle name="Millares [0] 5" xfId="329" xr:uid="{9FE2D652-D933-4484-976B-3D27F8DC5251}"/>
    <cellStyle name="Millares [0] 6" xfId="114" xr:uid="{401E65B9-9D0B-4E92-A605-B6551CB57FA3}"/>
    <cellStyle name="Millares 2" xfId="78" xr:uid="{12523DA1-55CC-45D1-B7D2-062874482BDF}"/>
    <cellStyle name="Millares 2 2" xfId="274" xr:uid="{4A398C43-52C0-430A-A7B5-5050F6C5EA55}"/>
    <cellStyle name="Millares 2 2 2" xfId="321" xr:uid="{815DABD6-4549-4BD7-9BBD-59B755276793}"/>
    <cellStyle name="Millares 2 2 2 2" xfId="475" xr:uid="{AC187BB4-0051-46BF-995B-ABF2BBA5C178}"/>
    <cellStyle name="Millares 2 2 3" xfId="429" xr:uid="{84499796-EA97-47B0-BE45-734D67C5812D}"/>
    <cellStyle name="Millares 2 3" xfId="322" xr:uid="{05CBED6D-00DC-46A1-9A39-3B5CB8A6396B}"/>
    <cellStyle name="Millares 2 3 2" xfId="476" xr:uid="{955F9DD5-21D8-4918-B15F-EA0F64D1D5BD}"/>
    <cellStyle name="Millares 2 4" xfId="320" xr:uid="{55EDCC9C-6483-4D51-B653-24886549731C}"/>
    <cellStyle name="Millares 2 4 2" xfId="474" xr:uid="{94FEBC98-40CE-4CF2-9351-F3D2F9B7C74B}"/>
    <cellStyle name="Millares 3" xfId="79" xr:uid="{24364C15-BC86-41F6-A988-251BFB382CFC}"/>
    <cellStyle name="Millares 3 2" xfId="180" xr:uid="{845DAE47-D57C-4B20-A94A-2274C01690B0}"/>
    <cellStyle name="Millares 3 2 2" xfId="273" xr:uid="{4E31F2D4-BDFB-4D7D-BEE9-B980204CDE52}"/>
    <cellStyle name="Millares 3 2 3" xfId="350" xr:uid="{04385FE1-2CCF-4A75-964B-EDD2F787D66B}"/>
    <cellStyle name="Millares 4" xfId="93" xr:uid="{4FE86D24-B488-4879-8862-1A2DE5494928}"/>
    <cellStyle name="Millares 5" xfId="4" xr:uid="{3A7C9654-BE3D-4AE9-B2BF-32F34CBE9E6C}"/>
    <cellStyle name="Millares 5 2" xfId="357" xr:uid="{B37A64FA-0936-4BDD-A6F3-B0F06F1CB106}"/>
    <cellStyle name="Millares 5 3" xfId="188" xr:uid="{CBC2D15D-436C-4040-B7DC-1C06BD5C1E5A}"/>
    <cellStyle name="Millares 6" xfId="325" xr:uid="{0A15D435-B89B-4589-A27B-843A6592A6C2}"/>
    <cellStyle name="Moneda" xfId="5" builtinId="4"/>
    <cellStyle name="Moneda [0]" xfId="1" builtinId="7"/>
    <cellStyle name="Moneda [0] 2" xfId="169" xr:uid="{2D041194-1EDB-4146-A72F-BD67B3829D6D}"/>
    <cellStyle name="Moneda [0] 2 2" xfId="185" xr:uid="{3B876485-62D0-482C-8EBE-A8E113B5CE11}"/>
    <cellStyle name="Moneda [0] 2 2 2" xfId="355" xr:uid="{3BE6F240-9AF0-4F86-88E3-5391C0AAF013}"/>
    <cellStyle name="Moneda [0] 2 3" xfId="339" xr:uid="{BA780B31-EABF-4F80-A38F-32C634F553B7}"/>
    <cellStyle name="Moneda [0] 3" xfId="182" xr:uid="{52F69EAB-4371-4E28-B461-0FEA2509476E}"/>
    <cellStyle name="Moneda [0] 3 2" xfId="352" xr:uid="{3F3FF351-CB3C-4A29-BBD6-B277AC4B6967}"/>
    <cellStyle name="Moneda [0] 4" xfId="189" xr:uid="{B07B81AC-609D-4269-A716-E41C30C654FC}"/>
    <cellStyle name="Moneda [0] 4 2" xfId="358" xr:uid="{3A447C06-DEFE-407D-A4BD-86C3543D54AE}"/>
    <cellStyle name="Moneda [0] 5" xfId="225" xr:uid="{6EAC4017-C85F-4BDA-BD38-86E66E4FC334}"/>
    <cellStyle name="Moneda [0] 5 2" xfId="383" xr:uid="{404C1F87-1594-4128-AB7F-44D75DEB2809}"/>
    <cellStyle name="Moneda [0] 6" xfId="330" xr:uid="{224E3129-4DD9-4187-A758-9A74C1CC4F4A}"/>
    <cellStyle name="Moneda [0] 7" xfId="115" xr:uid="{10032697-5588-435A-91FA-6E818B019EB2}"/>
    <cellStyle name="Moneda 10" xfId="175" xr:uid="{7BE81A5C-39E1-499E-BBD1-7D82F3E8FF5A}"/>
    <cellStyle name="Moneda 10 2" xfId="214" xr:uid="{455442DF-40B5-4439-AB5E-F325C8EA60AB}"/>
    <cellStyle name="Moneda 10 2 2" xfId="266" xr:uid="{A4D0BB8C-FA46-4DF0-AECA-C7BAE068903F}"/>
    <cellStyle name="Moneda 10 2 2 2" xfId="423" xr:uid="{CFF5482E-0DAA-4696-86BA-7B7418B0138F}"/>
    <cellStyle name="Moneda 10 2 3" xfId="313" xr:uid="{CC6E15F6-C95C-4D54-863E-55EAE2508BBA}"/>
    <cellStyle name="Moneda 10 2 3 2" xfId="468" xr:uid="{662FD02D-228E-48FC-B4B6-3CA3A2345F2C}"/>
    <cellStyle name="Moneda 10 2 4" xfId="375" xr:uid="{3D7C6C95-488F-4013-8CC9-DD50EE3BF3CD}"/>
    <cellStyle name="Moneda 10 3" xfId="244" xr:uid="{5AD61EB0-A62B-4122-BE3C-1AF518B3DC3E}"/>
    <cellStyle name="Moneda 10 3 2" xfId="401" xr:uid="{ACFE09E2-6A5A-402A-BD5C-D6C061FEB9F8}"/>
    <cellStyle name="Moneda 10 4" xfId="291" xr:uid="{4FB55E85-8144-42D9-8D6C-9A31E77D3E27}"/>
    <cellStyle name="Moneda 10 4 2" xfId="446" xr:uid="{977136BD-F31E-48C0-AE64-8078AE7BE78D}"/>
    <cellStyle name="Moneda 10 5" xfId="345" xr:uid="{74632AD8-4D07-4558-8A26-6BBD016D346C}"/>
    <cellStyle name="Moneda 11" xfId="174" xr:uid="{965FD22F-E9A7-4A11-98E2-7B58FF0A2360}"/>
    <cellStyle name="Moneda 11 2" xfId="213" xr:uid="{DC91FFE9-883F-4269-970E-82EFD93E830C}"/>
    <cellStyle name="Moneda 11 2 2" xfId="265" xr:uid="{CD3B9F9E-391C-458B-81F4-C3A0B6DBAC15}"/>
    <cellStyle name="Moneda 11 2 2 2" xfId="422" xr:uid="{B65B6DA3-8333-4CEF-BF58-4E48866EBB47}"/>
    <cellStyle name="Moneda 11 2 3" xfId="312" xr:uid="{533CB0F9-B4CF-49B6-8C31-DC6F931C4823}"/>
    <cellStyle name="Moneda 11 2 3 2" xfId="467" xr:uid="{792FD061-4A8E-488D-AD01-A11C2C028585}"/>
    <cellStyle name="Moneda 11 2 4" xfId="374" xr:uid="{81FA94D8-51A2-4C89-9425-3C883EB01531}"/>
    <cellStyle name="Moneda 11 3" xfId="243" xr:uid="{B54A3B99-8C0A-4E7F-81A7-96FDADC76DEE}"/>
    <cellStyle name="Moneda 11 3 2" xfId="400" xr:uid="{8CEE23EE-CC84-48CF-8E3A-0C21A28E23F7}"/>
    <cellStyle name="Moneda 11 4" xfId="290" xr:uid="{8ACFE4FA-9D06-4AD9-B6B3-49EC7659756D}"/>
    <cellStyle name="Moneda 11 4 2" xfId="445" xr:uid="{C2AB5D20-E0E4-4F44-9730-C50BCDF57022}"/>
    <cellStyle name="Moneda 11 5" xfId="344" xr:uid="{2B97B36D-A464-4E5B-9D6F-647B8F954340}"/>
    <cellStyle name="Moneda 12" xfId="177" xr:uid="{3467F1F8-8772-4BFA-B6FC-DC1439C8BB79}"/>
    <cellStyle name="Moneda 12 2" xfId="216" xr:uid="{BFB4C641-EC8A-4098-85DC-8577CF83330C}"/>
    <cellStyle name="Moneda 12 2 2" xfId="268" xr:uid="{888E41D5-00FF-4460-826A-D9B97E98DD76}"/>
    <cellStyle name="Moneda 12 2 2 2" xfId="425" xr:uid="{D88A3FCD-338C-442A-9157-FD42EA61FC57}"/>
    <cellStyle name="Moneda 12 2 3" xfId="315" xr:uid="{057341D7-452D-4F24-9AAD-178776DEF138}"/>
    <cellStyle name="Moneda 12 2 3 2" xfId="470" xr:uid="{C0330FAE-6530-4321-9E8A-BCE5893EF6C5}"/>
    <cellStyle name="Moneda 12 2 4" xfId="377" xr:uid="{15F0451C-7803-4DAA-836B-0DCF5AD8E136}"/>
    <cellStyle name="Moneda 12 3" xfId="246" xr:uid="{11AFE41D-2057-4F1D-A518-1E218EAA3759}"/>
    <cellStyle name="Moneda 12 3 2" xfId="403" xr:uid="{84DF05F4-7672-4CC6-8AE9-3D3B7C80E0F5}"/>
    <cellStyle name="Moneda 12 4" xfId="293" xr:uid="{EF8E9896-E067-4FFB-AFA8-DEA376002EF2}"/>
    <cellStyle name="Moneda 12 4 2" xfId="448" xr:uid="{BB248812-1569-42F4-B8F8-F48966BD0C87}"/>
    <cellStyle name="Moneda 12 5" xfId="347" xr:uid="{49A59160-4F9A-40A0-B19E-5F8856FB54F3}"/>
    <cellStyle name="Moneda 13" xfId="176" xr:uid="{51D89CB6-182C-449B-97B7-F40E23447ED4}"/>
    <cellStyle name="Moneda 13 2" xfId="215" xr:uid="{7DF8B1EE-F3DB-4B1B-A695-261F718242A8}"/>
    <cellStyle name="Moneda 13 2 2" xfId="267" xr:uid="{1C89DF23-AAE7-4354-85E3-8A1D37E3B3C5}"/>
    <cellStyle name="Moneda 13 2 2 2" xfId="424" xr:uid="{6BAC2D9C-5CAD-4805-927D-F1DB88FF1ECA}"/>
    <cellStyle name="Moneda 13 2 3" xfId="314" xr:uid="{A4D67FAE-4329-415B-9204-77D35DC1738F}"/>
    <cellStyle name="Moneda 13 2 3 2" xfId="469" xr:uid="{21D5858E-B78A-4984-BF3C-CCD4773EE027}"/>
    <cellStyle name="Moneda 13 2 4" xfId="376" xr:uid="{8B6185D0-080F-48DE-BEB4-0CFA44CCFA5C}"/>
    <cellStyle name="Moneda 13 3" xfId="245" xr:uid="{D29EA54E-42E2-455F-9216-AA2DF0ACAC08}"/>
    <cellStyle name="Moneda 13 3 2" xfId="402" xr:uid="{F3E1FD1C-CF54-470C-9ABA-D6EFC61B5F25}"/>
    <cellStyle name="Moneda 13 4" xfId="292" xr:uid="{B6C93F2A-4EC1-4F9C-BD74-234D79F248A4}"/>
    <cellStyle name="Moneda 13 4 2" xfId="447" xr:uid="{1AEF7F33-B401-4A96-AB9C-64D9D93A256A}"/>
    <cellStyle name="Moneda 13 5" xfId="346" xr:uid="{A9951ED6-0F26-48ED-83C6-E4CA4D1829AF}"/>
    <cellStyle name="Moneda 14" xfId="173" xr:uid="{C13D421F-66A1-46EA-A744-5649CA32F376}"/>
    <cellStyle name="Moneda 14 2" xfId="212" xr:uid="{55C7BAA5-0690-4BDA-8516-0BBFC4DD3467}"/>
    <cellStyle name="Moneda 14 2 2" xfId="264" xr:uid="{1AC826CD-2B86-4927-8268-3A09C6FD1502}"/>
    <cellStyle name="Moneda 14 2 2 2" xfId="421" xr:uid="{5890535A-EE88-4302-BC54-B0B5179D3935}"/>
    <cellStyle name="Moneda 14 2 3" xfId="311" xr:uid="{29BBB110-CDFF-4497-8F93-E15573E3EA1F}"/>
    <cellStyle name="Moneda 14 2 3 2" xfId="466" xr:uid="{7A00CE4D-3A2A-4AE3-BE2D-102DECF54F50}"/>
    <cellStyle name="Moneda 14 2 4" xfId="373" xr:uid="{D40E9CA6-9D70-4F9F-86FB-F0EEA3613B36}"/>
    <cellStyle name="Moneda 14 3" xfId="242" xr:uid="{9A7C307D-9CA1-4729-92EF-A7E0FD2ED20A}"/>
    <cellStyle name="Moneda 14 3 2" xfId="399" xr:uid="{3D2A7CFE-330F-4271-814A-135F6977A580}"/>
    <cellStyle name="Moneda 14 4" xfId="289" xr:uid="{6A030ADB-A8A6-45A5-91D9-D1C249C900BA}"/>
    <cellStyle name="Moneda 14 4 2" xfId="444" xr:uid="{EE334327-5894-4B7C-9C6D-AA826F522AF0}"/>
    <cellStyle name="Moneda 14 5" xfId="343" xr:uid="{2F857F92-6DD2-4AC4-B843-04BF2DFA2ABA}"/>
    <cellStyle name="Moneda 15" xfId="179" xr:uid="{9B3BFF34-A951-4C63-BF89-19028895278A}"/>
    <cellStyle name="Moneda 15 2" xfId="217" xr:uid="{7B5BE13D-1D4A-493C-9ED7-FF550AA88D83}"/>
    <cellStyle name="Moneda 15 2 2" xfId="269" xr:uid="{6A72CDD9-A829-463E-9321-02E3A5433B82}"/>
    <cellStyle name="Moneda 15 2 2 2" xfId="426" xr:uid="{1FB1E28D-7807-46BA-969B-37AC555C1533}"/>
    <cellStyle name="Moneda 15 2 3" xfId="316" xr:uid="{64D29B93-7CC9-4BED-A4DA-70E30D412A1A}"/>
    <cellStyle name="Moneda 15 2 3 2" xfId="471" xr:uid="{EB9EEC65-31A8-4115-922B-AB6DDC49BD31}"/>
    <cellStyle name="Moneda 15 2 4" xfId="378" xr:uid="{0AF14696-CC62-4B10-B8FB-32AB47FDE542}"/>
    <cellStyle name="Moneda 15 3" xfId="247" xr:uid="{B0A6E2F9-A6D4-4F91-BD2C-454E16C97F45}"/>
    <cellStyle name="Moneda 15 3 2" xfId="404" xr:uid="{5471363A-FE15-46DB-BEB9-DA055B61ABF4}"/>
    <cellStyle name="Moneda 15 4" xfId="294" xr:uid="{31608BCD-18C7-448D-9820-AAEA0F463F76}"/>
    <cellStyle name="Moneda 15 4 2" xfId="449" xr:uid="{ADD8DF24-F44F-41EA-9F2B-E9CCDDB9F005}"/>
    <cellStyle name="Moneda 15 5" xfId="349" xr:uid="{A707EE17-3927-4E35-B380-22F0BE5EF3FD}"/>
    <cellStyle name="Moneda 16" xfId="183" xr:uid="{A1989EFB-F0D1-4393-A173-7A4348949DD6}"/>
    <cellStyle name="Moneda 16 2" xfId="218" xr:uid="{F0A17DA5-B336-4D03-A6A7-61F37C7E2A42}"/>
    <cellStyle name="Moneda 16 2 2" xfId="270" xr:uid="{A7936078-C109-4188-8EE2-33CE3CB43C13}"/>
    <cellStyle name="Moneda 16 2 2 2" xfId="427" xr:uid="{C687959F-9812-457A-AA0F-98DD4849B97E}"/>
    <cellStyle name="Moneda 16 2 3" xfId="317" xr:uid="{60507602-CE7D-4596-8156-FF4220D18047}"/>
    <cellStyle name="Moneda 16 2 3 2" xfId="472" xr:uid="{D9E9A8AF-91F3-4F15-BD04-0AB4E8F8AFFF}"/>
    <cellStyle name="Moneda 16 2 4" xfId="379" xr:uid="{6E8344BC-BFD1-4AF4-8D48-4F7C0E39FFD8}"/>
    <cellStyle name="Moneda 16 3" xfId="248" xr:uid="{CBAFA6AA-7184-4C55-909B-F25C4A38A1A0}"/>
    <cellStyle name="Moneda 16 3 2" xfId="405" xr:uid="{2F5B0BF6-52A0-41C3-B3EF-BE65EF2EC8B6}"/>
    <cellStyle name="Moneda 16 4" xfId="295" xr:uid="{5C51A1B7-0FEB-4058-A157-67239C9C41F4}"/>
    <cellStyle name="Moneda 16 4 2" xfId="450" xr:uid="{13C79EBE-F813-4E02-B905-EEEE2DC0386F}"/>
    <cellStyle name="Moneda 16 5" xfId="353" xr:uid="{E1071BD0-1B60-4D8E-AA48-2B271E7BEFD5}"/>
    <cellStyle name="Moneda 17" xfId="186" xr:uid="{38F1953B-9DE9-420A-B51E-CDE99534ADF9}"/>
    <cellStyle name="Moneda 17 2" xfId="219" xr:uid="{DD00D7ED-5F43-4789-963B-9F5F00AA0458}"/>
    <cellStyle name="Moneda 17 2 2" xfId="271" xr:uid="{ABD95CCB-FBFC-442D-AEE4-7981926307B9}"/>
    <cellStyle name="Moneda 17 2 2 2" xfId="428" xr:uid="{ADEBDD61-FACF-463F-8E46-BE612158A8A8}"/>
    <cellStyle name="Moneda 17 2 3" xfId="318" xr:uid="{EDF17A32-B29C-472F-ADDA-A0EEF4A99466}"/>
    <cellStyle name="Moneda 17 2 3 2" xfId="473" xr:uid="{1E6D7358-D202-4430-A1D3-026544673443}"/>
    <cellStyle name="Moneda 17 2 4" xfId="380" xr:uid="{32F12DC5-AA7D-4759-AA9B-6B4AEEDDB2F2}"/>
    <cellStyle name="Moneda 17 3" xfId="249" xr:uid="{68AD0E44-9E15-491F-99E2-1D6F9E6A48A3}"/>
    <cellStyle name="Moneda 17 3 2" xfId="406" xr:uid="{62DF3CC3-0128-41E9-9491-08210A1638FB}"/>
    <cellStyle name="Moneda 17 4" xfId="296" xr:uid="{8858F45B-39E4-447D-BFCB-3BC481518A0C}"/>
    <cellStyle name="Moneda 17 4 2" xfId="451" xr:uid="{9AFCA858-7C73-4633-876A-148D34D1B2F3}"/>
    <cellStyle name="Moneda 17 5" xfId="356" xr:uid="{0E11FE5A-88C9-4B01-9449-85247258B6A4}"/>
    <cellStyle name="Moneda 18" xfId="191" xr:uid="{04E8150D-8136-4C50-93E5-646A54152CF9}"/>
    <cellStyle name="Moneda 18 2" xfId="250" xr:uid="{5D61280B-4BCB-4862-88F3-BD3EA024BB2D}"/>
    <cellStyle name="Moneda 18 2 2" xfId="407" xr:uid="{6F2326CA-E3C8-4C6A-A07D-0A271F924A50}"/>
    <cellStyle name="Moneda 18 3" xfId="297" xr:uid="{05A9E5A9-A75E-4AE2-B8F1-74D3A59D6C59}"/>
    <cellStyle name="Moneda 18 3 2" xfId="452" xr:uid="{CD0F03BA-9AFF-474E-B73A-3A6EE9BFF7F4}"/>
    <cellStyle name="Moneda 18 4" xfId="359" xr:uid="{F17966DF-807D-43FD-A04C-269A94E7C7C7}"/>
    <cellStyle name="Moneda 19" xfId="204" xr:uid="{29482CB3-06A6-4C7A-A78D-AABA35237027}"/>
    <cellStyle name="Moneda 19 2" xfId="256" xr:uid="{08F536EF-3F21-4AD0-A21F-5C8998D102B9}"/>
    <cellStyle name="Moneda 19 2 2" xfId="413" xr:uid="{057CA69F-486B-48BF-8B5D-46C6002A10EE}"/>
    <cellStyle name="Moneda 19 3" xfId="303" xr:uid="{231F3594-F965-4ADD-8257-79588D9D849B}"/>
    <cellStyle name="Moneda 19 3 2" xfId="458" xr:uid="{580C4E1D-550A-4B2F-97F6-30899231045E}"/>
    <cellStyle name="Moneda 19 4" xfId="365" xr:uid="{97DD2CB9-5CDB-4C84-B312-B40901B515BA}"/>
    <cellStyle name="Moneda 2" xfId="105" xr:uid="{F381C1E4-6537-41A5-9CC8-6E7D884235E8}"/>
    <cellStyle name="Moneda 2 2" xfId="2" xr:uid="{3BB9DAD8-6A71-45CB-B962-F1A78D25086D}"/>
    <cellStyle name="Moneda 2 2 2" xfId="132" xr:uid="{34F4E0B5-2D3F-4D30-998E-2F91D473ADAF}"/>
    <cellStyle name="Moneda 2 2 2 2" xfId="172" xr:uid="{18E168F0-9A79-41D6-9E8A-F7D4012A3733}"/>
    <cellStyle name="Moneda 2 2 2 2 2" xfId="211" xr:uid="{2420C5BA-D7C5-4096-8A00-D4C69D3BF675}"/>
    <cellStyle name="Moneda 2 2 2 2 2 2" xfId="263" xr:uid="{A0D2E804-9632-4FA8-A57B-FF2E6D55E079}"/>
    <cellStyle name="Moneda 2 2 2 2 2 2 2" xfId="420" xr:uid="{81B2C952-E142-49FF-A9CF-4660E7448B7B}"/>
    <cellStyle name="Moneda 2 2 2 2 2 3" xfId="310" xr:uid="{5DAC0B7C-4961-4290-83A7-EF9184507032}"/>
    <cellStyle name="Moneda 2 2 2 2 2 3 2" xfId="465" xr:uid="{CBA8E82E-CAAD-4C23-B883-4BE39D1B8F23}"/>
    <cellStyle name="Moneda 2 2 2 2 2 4" xfId="372" xr:uid="{786CF7F6-E891-4582-B069-FD027A7CD3D6}"/>
    <cellStyle name="Moneda 2 2 2 2 3" xfId="241" xr:uid="{421C44E7-BA74-4443-AE03-BA5394D65549}"/>
    <cellStyle name="Moneda 2 2 2 2 3 2" xfId="398" xr:uid="{C7EFCC24-9B1E-4E0B-8E4E-B03B0833A9C9}"/>
    <cellStyle name="Moneda 2 2 2 2 4" xfId="288" xr:uid="{4A91AEF9-AE95-4F23-8185-A420E5A587E3}"/>
    <cellStyle name="Moneda 2 2 2 2 4 2" xfId="443" xr:uid="{4EFBC0B9-BC25-4ACF-A1EF-47319D20CD4C}"/>
    <cellStyle name="Moneda 2 2 2 2 5" xfId="342" xr:uid="{23B81BE0-48B9-41D9-85A0-9E1DDC48FE2C}"/>
    <cellStyle name="Moneda 2 2 2 3" xfId="203" xr:uid="{BC4EA459-3AC1-4E81-9CEB-2C412C10745C}"/>
    <cellStyle name="Moneda 2 2 2 3 2" xfId="255" xr:uid="{0A908F70-EAC7-4635-BDBC-8AA019470423}"/>
    <cellStyle name="Moneda 2 2 2 3 2 2" xfId="412" xr:uid="{DE382673-BC9F-477F-A700-B7E74B3A169B}"/>
    <cellStyle name="Moneda 2 2 2 3 3" xfId="302" xr:uid="{910E5377-2D3F-4D03-87F5-BEF33CF16705}"/>
    <cellStyle name="Moneda 2 2 2 3 3 2" xfId="457" xr:uid="{29020DFD-BB41-4802-8F84-4FB275F5B636}"/>
    <cellStyle name="Moneda 2 2 2 3 4" xfId="364" xr:uid="{6521B027-7B8C-4E6E-87D6-E9BFAF3CE17D}"/>
    <cellStyle name="Moneda 2 2 2 4" xfId="234" xr:uid="{4B4DA11E-9530-41B9-B189-59A0E4C0518E}"/>
    <cellStyle name="Moneda 2 2 2 4 2" xfId="391" xr:uid="{18979908-4B3B-4871-9FA7-2E2509913D1B}"/>
    <cellStyle name="Moneda 2 2 2 5" xfId="281" xr:uid="{90AED3A9-E519-445E-973E-B9906ED953E0}"/>
    <cellStyle name="Moneda 2 2 2 5 2" xfId="436" xr:uid="{1272183E-E4EB-4D9A-A52A-19BF54D4FFDE}"/>
    <cellStyle name="Moneda 2 2 2 6" xfId="333" xr:uid="{699D4531-8857-4B21-A781-94CD525DECFA}"/>
    <cellStyle name="Moneda 2 2 3" xfId="167" xr:uid="{80DA83B9-081B-40AB-A1FA-51F2A467BDCE}"/>
    <cellStyle name="Moneda 2 2 3 2" xfId="208" xr:uid="{89B2F6B2-A52C-43BC-ADA9-4F6781467515}"/>
    <cellStyle name="Moneda 2 2 3 2 2" xfId="260" xr:uid="{C8D2B83A-3ECB-461B-A7CA-94E0E8DF959A}"/>
    <cellStyle name="Moneda 2 2 3 2 2 2" xfId="417" xr:uid="{1604679A-5413-421D-B374-DF2432C81DCA}"/>
    <cellStyle name="Moneda 2 2 3 2 3" xfId="307" xr:uid="{59A2DCC9-37EF-40FE-A895-51ACBA2B3A43}"/>
    <cellStyle name="Moneda 2 2 3 2 3 2" xfId="462" xr:uid="{3DDA0A47-5107-4D1E-A895-93DB11F1D0E2}"/>
    <cellStyle name="Moneda 2 2 3 2 4" xfId="369" xr:uid="{8B3273C9-C3D4-43CB-9C36-04B7454C7526}"/>
    <cellStyle name="Moneda 2 2 3 3" xfId="238" xr:uid="{5A6DC2ED-6A0C-43F8-992D-38260375ED55}"/>
    <cellStyle name="Moneda 2 2 3 3 2" xfId="395" xr:uid="{94EBAD38-649A-454B-9578-2B824EF9F732}"/>
    <cellStyle name="Moneda 2 2 3 4" xfId="285" xr:uid="{65C1CDDB-9615-4FA0-B1F9-3EA65645CF2A}"/>
    <cellStyle name="Moneda 2 2 3 4 2" xfId="440" xr:uid="{50D337A6-4C49-4CE5-ABCF-7F575494EA2E}"/>
    <cellStyle name="Moneda 2 2 3 5" xfId="337" xr:uid="{EF59C344-0B03-4B77-AA3A-0D1EE740F176}"/>
    <cellStyle name="Moneda 2 2 4" xfId="200" xr:uid="{51DF4EF0-451B-4C43-AEC7-F1AD6D86CC4B}"/>
    <cellStyle name="Moneda 2 2 4 2" xfId="252" xr:uid="{31256BC7-88B1-4643-ABEC-E7BBCB8AC04F}"/>
    <cellStyle name="Moneda 2 2 4 2 2" xfId="409" xr:uid="{824326C9-4627-4705-8239-2B4DD42BDD1A}"/>
    <cellStyle name="Moneda 2 2 4 3" xfId="299" xr:uid="{1D661A66-31C7-4E60-B8A5-903183C65670}"/>
    <cellStyle name="Moneda 2 2 4 3 2" xfId="454" xr:uid="{514501E8-87F0-4DB3-8865-2B1E57768ADD}"/>
    <cellStyle name="Moneda 2 2 4 4" xfId="361" xr:uid="{3B3035E3-5869-4F06-BDB4-87F6C548113C}"/>
    <cellStyle name="Moneda 2 2 5" xfId="231" xr:uid="{05C22B9D-A3AC-49DE-A82A-D779E828EFAE}"/>
    <cellStyle name="Moneda 2 2 5 2" xfId="388" xr:uid="{006E9B3F-6695-4148-BD99-A322876B4AAD}"/>
    <cellStyle name="Moneda 2 2 6" xfId="278" xr:uid="{F8E6FCC3-A1B1-432B-8B7C-7A2951877382}"/>
    <cellStyle name="Moneda 2 2 6 2" xfId="433" xr:uid="{62AC523A-61DC-4243-94A5-20089288EB6E}"/>
    <cellStyle name="Moneda 2 2 7" xfId="328" xr:uid="{FF681783-7F02-43BA-B006-A9160EBAE7D6}"/>
    <cellStyle name="Moneda 2 2 8" xfId="107" xr:uid="{215EA3AC-24D3-4C15-95E1-9ABB22F3269E}"/>
    <cellStyle name="Moneda 2 3" xfId="131" xr:uid="{881B8AA2-E143-4BED-86F0-3B6CB4854835}"/>
    <cellStyle name="Moneda 2 3 2" xfId="171" xr:uid="{49C0BF93-4E21-4521-A869-3AFBF11AC03C}"/>
    <cellStyle name="Moneda 2 3 2 2" xfId="210" xr:uid="{BEF7E509-A53C-41FA-BD04-036E2CA9F1E1}"/>
    <cellStyle name="Moneda 2 3 2 2 2" xfId="262" xr:uid="{4AD330D5-AE5D-4B2B-9B03-7E70212B5465}"/>
    <cellStyle name="Moneda 2 3 2 2 2 2" xfId="419" xr:uid="{87FD206A-919F-4960-9663-31F6A67F3581}"/>
    <cellStyle name="Moneda 2 3 2 2 3" xfId="309" xr:uid="{24CC011C-A2FC-4F19-9034-2AEB7A5FBD41}"/>
    <cellStyle name="Moneda 2 3 2 2 3 2" xfId="464" xr:uid="{0DC24AD1-7C0F-4AE8-BB40-E15EDE4B4920}"/>
    <cellStyle name="Moneda 2 3 2 2 4" xfId="371" xr:uid="{4239B5E5-15CB-47CE-B870-236D8D6AF46C}"/>
    <cellStyle name="Moneda 2 3 2 3" xfId="240" xr:uid="{ECBE3F7C-44A6-4DC9-9847-B7BF2A6551B2}"/>
    <cellStyle name="Moneda 2 3 2 3 2" xfId="397" xr:uid="{15312A20-5A46-424F-A20C-593AE99BEFDD}"/>
    <cellStyle name="Moneda 2 3 2 4" xfId="287" xr:uid="{4026A9AE-8DE1-43D5-A852-C75918063DB6}"/>
    <cellStyle name="Moneda 2 3 2 4 2" xfId="442" xr:uid="{620C11CA-7C9C-43DD-B29F-4C052CFDAD65}"/>
    <cellStyle name="Moneda 2 3 2 5" xfId="341" xr:uid="{7CAA106F-7E61-4512-8D0E-EF32BA3FADFD}"/>
    <cellStyle name="Moneda 2 3 3" xfId="202" xr:uid="{5C326D0A-4986-450E-81DE-89028CB4CACF}"/>
    <cellStyle name="Moneda 2 3 3 2" xfId="254" xr:uid="{DC89F1E0-DE53-4CB4-AD77-444300DFEE87}"/>
    <cellStyle name="Moneda 2 3 3 2 2" xfId="411" xr:uid="{08790413-C103-4260-9BB4-0575D5A76D7A}"/>
    <cellStyle name="Moneda 2 3 3 3" xfId="301" xr:uid="{C85122CB-BF89-4A15-8AD1-CF69B7CACE38}"/>
    <cellStyle name="Moneda 2 3 3 3 2" xfId="456" xr:uid="{7C9BB023-EC3B-4FD0-A991-B7936EE54642}"/>
    <cellStyle name="Moneda 2 3 3 4" xfId="363" xr:uid="{739BDA35-C370-4D1D-AA9E-142EF3A9474E}"/>
    <cellStyle name="Moneda 2 3 4" xfId="233" xr:uid="{40391292-24D0-4009-8025-C52D9331A901}"/>
    <cellStyle name="Moneda 2 3 4 2" xfId="390" xr:uid="{976534F4-4D95-4463-BB4D-5EBD0AD684CC}"/>
    <cellStyle name="Moneda 2 3 5" xfId="280" xr:uid="{79D481EC-B01C-48C9-9B79-2B859FF2C9BC}"/>
    <cellStyle name="Moneda 2 3 5 2" xfId="435" xr:uid="{0CDB4D83-9418-4C0F-97D6-342B2AF0A058}"/>
    <cellStyle name="Moneda 2 3 6" xfId="332" xr:uid="{387844F1-5270-47ED-8ABB-06249998D04B}"/>
    <cellStyle name="Moneda 2 4" xfId="165" xr:uid="{FB360072-CAE0-4AFA-8A15-5BD810E3DC64}"/>
    <cellStyle name="Moneda 2 4 2" xfId="206" xr:uid="{75823BFA-4C46-4FB5-B5F6-E1FC203A46E3}"/>
    <cellStyle name="Moneda 2 4 2 2" xfId="258" xr:uid="{DAA33397-448C-4147-81D8-D3612A34017D}"/>
    <cellStyle name="Moneda 2 4 2 2 2" xfId="415" xr:uid="{4665A22D-C537-4C9B-B700-175B85D7C579}"/>
    <cellStyle name="Moneda 2 4 2 3" xfId="305" xr:uid="{50A93CD4-F5BF-4E65-B3F5-B838FA7228EF}"/>
    <cellStyle name="Moneda 2 4 2 3 2" xfId="460" xr:uid="{4BD0CEB7-CB54-4ACC-8487-EFFF0667B04B}"/>
    <cellStyle name="Moneda 2 4 2 4" xfId="367" xr:uid="{72172A7C-481D-4153-A44F-DDC02DCB8EA9}"/>
    <cellStyle name="Moneda 2 4 3" xfId="236" xr:uid="{93ED0F34-51E7-40F8-A61F-4575CC47D42E}"/>
    <cellStyle name="Moneda 2 4 3 2" xfId="393" xr:uid="{53D77A48-72CE-45F8-8589-6A8FDDC08CBF}"/>
    <cellStyle name="Moneda 2 4 4" xfId="283" xr:uid="{01D2B4A3-F2F7-4E4D-8B06-90E0D2307D20}"/>
    <cellStyle name="Moneda 2 4 4 2" xfId="438" xr:uid="{E7C2C0FD-C762-4EC3-AB85-D9AF69A5E7CE}"/>
    <cellStyle name="Moneda 2 4 5" xfId="335" xr:uid="{49806C64-B1E6-45C2-A691-44855F824664}"/>
    <cellStyle name="Moneda 2 5" xfId="199" xr:uid="{04939470-DFE2-4A84-83DB-82F3248AEFC4}"/>
    <cellStyle name="Moneda 2 5 2" xfId="251" xr:uid="{488E3EAC-8500-465E-B225-54804B6F7F15}"/>
    <cellStyle name="Moneda 2 5 2 2" xfId="408" xr:uid="{AE9FD72D-E64A-465D-AC98-0B4320E5CB16}"/>
    <cellStyle name="Moneda 2 5 3" xfId="298" xr:uid="{CB753BFA-AA8D-4F60-9481-57B40D0FEA57}"/>
    <cellStyle name="Moneda 2 5 3 2" xfId="453" xr:uid="{570CA417-065D-4855-A625-4B61F0BC3678}"/>
    <cellStyle name="Moneda 2 5 4" xfId="360" xr:uid="{13C8D009-7DD7-463B-8B97-FF0C3F8D22A6}"/>
    <cellStyle name="Moneda 2 6" xfId="230" xr:uid="{3A064887-E52A-4BA3-98D2-68CF83FF30EE}"/>
    <cellStyle name="Moneda 2 6 2" xfId="387" xr:uid="{79B9BF9F-B945-4202-9E28-FFFAC123A888}"/>
    <cellStyle name="Moneda 2 7" xfId="277" xr:uid="{211B37EE-5714-4A14-A686-F91E8BD48907}"/>
    <cellStyle name="Moneda 2 7 2" xfId="432" xr:uid="{CE12CDF2-5352-4B18-B9B5-1CA07B44A38C}"/>
    <cellStyle name="Moneda 2 8" xfId="327" xr:uid="{07F75018-8B90-46D8-825B-1FCF2C0289EE}"/>
    <cellStyle name="Moneda 20" xfId="223" xr:uid="{D9249136-8FFD-4513-9EE6-87BE4DED6996}"/>
    <cellStyle name="Moneda 20 2" xfId="228" xr:uid="{142BFE30-DE99-4A78-AF4C-09665305483C}"/>
    <cellStyle name="Moneda 20 2 2" xfId="385" xr:uid="{C9E21E47-66F3-4C11-9535-EB90144F06FA}"/>
    <cellStyle name="Moneda 20 3" xfId="276" xr:uid="{953F5AAD-4D7B-4D3C-ACCA-914FEEA92A7E}"/>
    <cellStyle name="Moneda 20 3 2" xfId="431" xr:uid="{B65FE255-41D8-4F58-BBD1-717BEBCBC3CD}"/>
    <cellStyle name="Moneda 20 4" xfId="382" xr:uid="{E48D4E66-5E05-43C8-96E1-C0D8EDCF4113}"/>
    <cellStyle name="Moneda 21" xfId="221" xr:uid="{858EADD8-09E4-4433-986B-F8E19AA32549}"/>
    <cellStyle name="Moneda 21 2" xfId="381" xr:uid="{2C2D7156-C475-4BC4-9387-E1DFF34B4C3E}"/>
    <cellStyle name="Moneda 22" xfId="227" xr:uid="{4F56E525-2D8B-40BC-830E-88E658FB277C}"/>
    <cellStyle name="Moneda 22 2" xfId="384" xr:uid="{95DB601E-0AAB-45CE-8333-BB111BB7A355}"/>
    <cellStyle name="Moneda 23" xfId="229" xr:uid="{E15F6A81-39BE-4976-9561-708BE2D39C88}"/>
    <cellStyle name="Moneda 23 2" xfId="386" xr:uid="{E14BC287-C8EF-45F6-9242-11A04828DD61}"/>
    <cellStyle name="Moneda 24" xfId="275" xr:uid="{09F8E284-88D5-467B-9A1B-7E7D44AFC7AB}"/>
    <cellStyle name="Moneda 24 2" xfId="430" xr:uid="{3E9CFEA9-4C7E-492C-87F1-7EED4EB5081A}"/>
    <cellStyle name="Moneda 25" xfId="324" xr:uid="{E459CD06-330E-4165-A962-457E112BD0A8}"/>
    <cellStyle name="Moneda 26" xfId="326" xr:uid="{AAD9AC5E-A525-402A-A768-429CA79BEF13}"/>
    <cellStyle name="Moneda 3" xfId="108" xr:uid="{10F6E47F-B8D1-4F9D-BEB4-B94BA6E1398F}"/>
    <cellStyle name="Moneda 4" xfId="109" xr:uid="{E9A4EC1E-A4C9-4EAA-ACE7-6C5ED4088D31}"/>
    <cellStyle name="Moneda 5" xfId="110" xr:uid="{E4A525AC-3BB0-4583-AE6D-4B4272759305}"/>
    <cellStyle name="Moneda 6" xfId="111" xr:uid="{1F62752A-EF2E-4E2F-B740-7A0FCECF65D0}"/>
    <cellStyle name="Moneda 7" xfId="116" xr:uid="{8989AE99-6A1A-4ADA-9736-0A92A8DF1412}"/>
    <cellStyle name="Moneda 7 2" xfId="170" xr:uid="{81423319-F658-4B20-B34D-4DB7A957B376}"/>
    <cellStyle name="Moneda 7 2 2" xfId="209" xr:uid="{DF40A676-855F-430D-98BB-5BBDC885555F}"/>
    <cellStyle name="Moneda 7 2 2 2" xfId="261" xr:uid="{30F968E7-319A-40C2-849B-B70099268B75}"/>
    <cellStyle name="Moneda 7 2 2 2 2" xfId="418" xr:uid="{C57F8FFE-DC85-47E2-8B6B-8355C718A862}"/>
    <cellStyle name="Moneda 7 2 2 3" xfId="308" xr:uid="{BF64631D-C2D1-4F07-B3EC-E95C9D280003}"/>
    <cellStyle name="Moneda 7 2 2 3 2" xfId="463" xr:uid="{02D35457-A235-4136-9917-FDB76E8AC43B}"/>
    <cellStyle name="Moneda 7 2 2 4" xfId="370" xr:uid="{F7C7C70D-B242-4662-B392-489FF4682640}"/>
    <cellStyle name="Moneda 7 2 3" xfId="239" xr:uid="{7689597A-2075-4E51-A18A-DB69985BB129}"/>
    <cellStyle name="Moneda 7 2 3 2" xfId="396" xr:uid="{67165795-0B90-4BC1-AB03-1FA592A9C16A}"/>
    <cellStyle name="Moneda 7 2 4" xfId="286" xr:uid="{C72F7CA0-9A0C-4392-A827-DD83FE55E16A}"/>
    <cellStyle name="Moneda 7 2 4 2" xfId="441" xr:uid="{7901124F-6DEA-4227-B278-D00C85E13B25}"/>
    <cellStyle name="Moneda 7 2 5" xfId="340" xr:uid="{7B2A72C3-4DB3-4832-8ADA-5116F6616103}"/>
    <cellStyle name="Moneda 7 3" xfId="201" xr:uid="{F8E89D97-C505-4139-8D70-03BE723088D1}"/>
    <cellStyle name="Moneda 7 3 2" xfId="253" xr:uid="{693EDEA2-9C38-4B4A-A769-1E2DBF039B27}"/>
    <cellStyle name="Moneda 7 3 2 2" xfId="410" xr:uid="{D20E4E22-65D5-4836-9869-52B82F78F1E1}"/>
    <cellStyle name="Moneda 7 3 3" xfId="300" xr:uid="{C099E7FB-0D37-4E66-8775-B88532A92919}"/>
    <cellStyle name="Moneda 7 3 3 2" xfId="455" xr:uid="{E740C855-F037-4083-8AE6-6F696EFB09B7}"/>
    <cellStyle name="Moneda 7 3 4" xfId="362" xr:uid="{DBF0E7B2-CBB3-4A86-B6CC-9AD707C7795C}"/>
    <cellStyle name="Moneda 7 4" xfId="232" xr:uid="{D3FF3990-5252-4D3B-9C6A-018211B22D87}"/>
    <cellStyle name="Moneda 7 4 2" xfId="389" xr:uid="{C1F20C32-BD2B-401C-8248-09E1BB09911B}"/>
    <cellStyle name="Moneda 7 5" xfId="279" xr:uid="{C7E0ED45-E581-4A1E-8E51-E64072E713B0}"/>
    <cellStyle name="Moneda 7 5 2" xfId="434" xr:uid="{2F22186A-0AB0-481C-8B6D-A849B6B8C481}"/>
    <cellStyle name="Moneda 7 6" xfId="331" xr:uid="{52AE5763-A18B-4B2C-AF8A-F865CADC0098}"/>
    <cellStyle name="Moneda 8" xfId="164" xr:uid="{E1DF7C95-66E1-4BC5-A061-562D844468C1}"/>
    <cellStyle name="Moneda 8 2" xfId="205" xr:uid="{ED38F1BF-18FA-4D12-974D-BFB28BE18C87}"/>
    <cellStyle name="Moneda 8 2 2" xfId="257" xr:uid="{BBC3BAE0-6A0D-4EE2-959E-DBBCF12C7F53}"/>
    <cellStyle name="Moneda 8 2 2 2" xfId="414" xr:uid="{F34EF18B-18DF-4B94-AA56-75EBF0948AE3}"/>
    <cellStyle name="Moneda 8 2 3" xfId="304" xr:uid="{99DC364D-60CA-4069-9D39-DDFD69D1B511}"/>
    <cellStyle name="Moneda 8 2 3 2" xfId="459" xr:uid="{32D634C8-9B11-46CC-ABBA-29E383496B16}"/>
    <cellStyle name="Moneda 8 2 4" xfId="366" xr:uid="{83E4115C-0B42-4475-8A80-18C3883E8C82}"/>
    <cellStyle name="Moneda 8 3" xfId="235" xr:uid="{6DBDFD98-2F3B-439A-91EA-4F8483703791}"/>
    <cellStyle name="Moneda 8 3 2" xfId="392" xr:uid="{FC62A338-CD26-4205-A909-5856E725190F}"/>
    <cellStyle name="Moneda 8 4" xfId="282" xr:uid="{A2EE8C6D-B149-4F6C-9DCF-4EC86AA07129}"/>
    <cellStyle name="Moneda 8 4 2" xfId="437" xr:uid="{3E7E2F43-7DEE-46E1-B906-EE30DB80385B}"/>
    <cellStyle name="Moneda 8 5" xfId="334" xr:uid="{8D71DE5F-F7B5-4B3B-8B97-6457C62569AF}"/>
    <cellStyle name="Moneda 9" xfId="166" xr:uid="{C45E3E4E-D7FE-47E7-8486-CC737FB6ED7D}"/>
    <cellStyle name="Moneda 9 2" xfId="207" xr:uid="{F79AA2A8-BEE3-415B-9E2A-B77CC51F9569}"/>
    <cellStyle name="Moneda 9 2 2" xfId="259" xr:uid="{1656F8B7-4D60-406A-BB1D-D508CA2B6D8E}"/>
    <cellStyle name="Moneda 9 2 2 2" xfId="416" xr:uid="{A123A537-F2CF-4272-9694-CF86EB203A7A}"/>
    <cellStyle name="Moneda 9 2 3" xfId="306" xr:uid="{40452EA5-3CE9-41B6-916D-C1A384205561}"/>
    <cellStyle name="Moneda 9 2 3 2" xfId="461" xr:uid="{287576D9-AE8A-4B4B-BCD6-3530B70780B4}"/>
    <cellStyle name="Moneda 9 2 4" xfId="368" xr:uid="{1E0A3CD1-3587-4C39-8358-DDCDAF4BB565}"/>
    <cellStyle name="Moneda 9 3" xfId="237" xr:uid="{6BE4D5D1-84F1-4F43-8824-C2189E8C2687}"/>
    <cellStyle name="Moneda 9 3 2" xfId="394" xr:uid="{8779173C-3C56-467C-A88C-261509269DD1}"/>
    <cellStyle name="Moneda 9 4" xfId="284" xr:uid="{EF06091C-5D88-4352-B3AC-05464B29F85B}"/>
    <cellStyle name="Moneda 9 4 2" xfId="439" xr:uid="{64A162E3-04C6-4E8B-82DC-95EFD66E789E}"/>
    <cellStyle name="Moneda 9 5" xfId="336" xr:uid="{BB81C9E0-CCF0-4CCD-B789-B8D0AFCB74AD}"/>
    <cellStyle name="Neutral 2" xfId="80" xr:uid="{9BD1004E-FA56-4C78-8551-962096F4C331}"/>
    <cellStyle name="Neutral 3" xfId="103" xr:uid="{EBFD04B7-6603-4C4C-80B5-6ECA38CF5DCC}"/>
    <cellStyle name="Neutral 4" xfId="224" xr:uid="{8546B270-E0A6-49ED-B3F0-5F835C0AA94D}"/>
    <cellStyle name="Neutral 5" xfId="222" xr:uid="{BC81E543-6043-40F6-88F0-16AD10F7E436}"/>
    <cellStyle name="Neutral 6" xfId="96" xr:uid="{8AE783CC-F7B6-4847-9E9B-C94756C40A93}"/>
    <cellStyle name="Normal" xfId="0" builtinId="0"/>
    <cellStyle name="Normal 2" xfId="3" xr:uid="{BD6F0E2B-5FE9-4ED1-AB94-E8E676E1B606}"/>
    <cellStyle name="Normal 2 2" xfId="81" xr:uid="{E21460F4-FBC0-4EF2-88D2-0B50ADDD1698}"/>
    <cellStyle name="Normal 2 2 2" xfId="129" xr:uid="{82F6BDA4-A374-4FCE-9BEA-5A5D02100BA8}"/>
    <cellStyle name="Normal 2 3" xfId="226" xr:uid="{D6CFB263-026C-4EBA-A76B-0D5171F76E41}"/>
    <cellStyle name="Normal 2 4" xfId="112" xr:uid="{7C5CBF1E-40C0-48F4-8160-0FF0FAF4EE25}"/>
    <cellStyle name="Normal 3" xfId="82" xr:uid="{A680A9AD-FA79-4FDB-9BB1-2E1B2EEF69A1}"/>
    <cellStyle name="Normal 3 2" xfId="272" xr:uid="{E1DD3B39-DCEE-4A5B-AD3E-AEFCF92C01A4}"/>
    <cellStyle name="Normal 3 3" xfId="319" xr:uid="{1E560148-B470-4401-A1FF-BEDCF990FBAB}"/>
    <cellStyle name="Normal 4" xfId="83" xr:uid="{509BB0C5-F444-46A3-995F-D10158BBF217}"/>
    <cellStyle name="Normal 5" xfId="97" xr:uid="{622E5D3F-B78D-4A31-B813-5601DA89C877}"/>
    <cellStyle name="Normal 6" xfId="94" xr:uid="{2D3408C4-0424-4995-B15C-F2FFD6578DD3}"/>
    <cellStyle name="Normal 7" xfId="113" xr:uid="{EC7A6F93-AB44-4201-8C8F-BD368F896C61}"/>
    <cellStyle name="Normal 8" xfId="187" xr:uid="{E62772CB-D842-4A10-ABE8-0221E842D9F1}"/>
    <cellStyle name="Normal 8 2" xfId="198" xr:uid="{00EC8B4E-7F7B-4C2F-8D5C-F7202CA54B2D}"/>
    <cellStyle name="Normal 9" xfId="190" xr:uid="{6BD5757B-BB12-4E30-B331-53A608032487}"/>
    <cellStyle name="Normal 9 2" xfId="220" xr:uid="{3DE8BFCE-5BFC-46CC-A00B-3D3DBF99210E}"/>
    <cellStyle name="Notas" xfId="20" builtinId="10" customBuiltin="1"/>
    <cellStyle name="Notas 2" xfId="84" xr:uid="{59BB6A51-05D5-49AA-A159-CA8F8EADCB53}"/>
    <cellStyle name="Notas 2 2" xfId="130" xr:uid="{68CCAB2C-ED44-49A6-AB1B-907F7AD4CBF5}"/>
    <cellStyle name="Output" xfId="137" xr:uid="{F6620738-626C-4618-B00E-E334174604EC}"/>
    <cellStyle name="Output 2" xfId="99" xr:uid="{86766B2C-E1AE-41C0-9733-47B7824F4962}"/>
    <cellStyle name="Porcentaje" xfId="6" builtinId="5"/>
    <cellStyle name="Porcentaje 2" xfId="95" xr:uid="{9DCBDBE1-8DCC-44AF-8B99-5497A1C23CAC}"/>
    <cellStyle name="Porcentual 2" xfId="85" xr:uid="{F6344460-5CD0-47D7-9D6D-5EE52627DF49}"/>
    <cellStyle name="Porcentual 3" xfId="106" xr:uid="{2F3478CD-6805-49C5-9F68-54E5BC9CAD03}"/>
    <cellStyle name="Salida" xfId="15" builtinId="21" customBuiltin="1"/>
    <cellStyle name="Salida 2" xfId="86" xr:uid="{3F33BA49-281E-478F-9DBB-9E2659727305}"/>
    <cellStyle name="Texto de advertencia" xfId="19" builtinId="11" customBuiltin="1"/>
    <cellStyle name="Texto de advertencia 2" xfId="87" xr:uid="{4E581F45-47F4-44A9-9F49-18055053D559}"/>
    <cellStyle name="Texto explicativo" xfId="21" builtinId="53" customBuiltin="1"/>
    <cellStyle name="Texto explicativo 2" xfId="88" xr:uid="{E3F84226-D4ED-4CE1-8C40-894C68B7C510}"/>
    <cellStyle name="Title" xfId="133" xr:uid="{4C719445-1BA3-468B-9222-E97F504DC768}"/>
    <cellStyle name="Título" xfId="7" builtinId="15" customBuiltin="1"/>
    <cellStyle name="Título 1 2" xfId="89" xr:uid="{0D2551AB-9160-479E-9898-5BC02CF624F1}"/>
    <cellStyle name="Título 2" xfId="9" builtinId="17" customBuiltin="1"/>
    <cellStyle name="Título 2 2" xfId="90" xr:uid="{94BBA661-AD19-4E94-BCC2-E9001695E756}"/>
    <cellStyle name="Título 3" xfId="10" builtinId="18" customBuiltin="1"/>
    <cellStyle name="Título 3 2" xfId="91" xr:uid="{38B3CBB4-335E-44B1-995E-2115EAF5BBA1}"/>
    <cellStyle name="Total" xfId="22" builtinId="25" customBuiltin="1"/>
    <cellStyle name="Total 2" xfId="92" xr:uid="{3FA6B5FD-7736-40E9-8624-46F01DFEA0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sedelima/Library/Containers/com.microsoft.Excel/Data/Documents/about:blank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uty - Rubro - $ - USD - Total"/>
      <sheetName val="CUADRO RESUMEN MUNCIPIOS  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3D0A0-92FD-441A-B209-023C1010270F}">
  <dimension ref="A1:Y22"/>
  <sheetViews>
    <sheetView showGridLines="0" tabSelected="1" topLeftCell="A4" zoomScale="93" zoomScaleNormal="115" workbookViewId="0">
      <selection activeCell="F13" sqref="F13"/>
    </sheetView>
  </sheetViews>
  <sheetFormatPr baseColWidth="10" defaultColWidth="11.5" defaultRowHeight="15"/>
  <cols>
    <col min="1" max="1" width="14.6640625" style="6" bestFit="1" customWidth="1"/>
    <col min="2" max="2" width="17.5" style="6" bestFit="1" customWidth="1"/>
    <col min="3" max="3" width="19.5" style="7" customWidth="1"/>
    <col min="4" max="4" width="18.83203125" style="7" customWidth="1"/>
    <col min="5" max="5" width="17.83203125" style="7" bestFit="1" customWidth="1"/>
    <col min="6" max="6" width="40.33203125" style="7" customWidth="1"/>
    <col min="7" max="7" width="17.6640625" style="7" customWidth="1"/>
    <col min="8" max="8" width="24" style="7" customWidth="1"/>
    <col min="9" max="9" width="31.1640625" style="7" customWidth="1"/>
    <col min="10" max="10" width="19.6640625" style="7" bestFit="1" customWidth="1"/>
    <col min="11" max="11" width="14.1640625" style="7" bestFit="1" customWidth="1"/>
    <col min="12" max="12" width="16.6640625" style="7" bestFit="1" customWidth="1"/>
    <col min="13" max="13" width="14.1640625" style="7" bestFit="1" customWidth="1"/>
    <col min="14" max="14" width="15.1640625" style="7" bestFit="1" customWidth="1"/>
    <col min="15" max="15" width="14.1640625" style="7" bestFit="1" customWidth="1"/>
    <col min="16" max="16" width="15.1640625" style="7" bestFit="1" customWidth="1"/>
    <col min="17" max="17" width="12.5" style="7" customWidth="1"/>
    <col min="18" max="18" width="14.1640625" style="7" bestFit="1" customWidth="1"/>
    <col min="19" max="19" width="12.5" style="7" bestFit="1" customWidth="1"/>
    <col min="20" max="21" width="13.6640625" style="7" customWidth="1"/>
    <col min="22" max="23" width="14.1640625" style="7" bestFit="1" customWidth="1"/>
    <col min="24" max="24" width="16" style="7" customWidth="1"/>
    <col min="25" max="25" width="18.83203125" style="6" customWidth="1"/>
    <col min="26" max="16384" width="11.5" style="6"/>
  </cols>
  <sheetData>
    <row r="1" spans="1:25" ht="16" thickBot="1"/>
    <row r="2" spans="1:25">
      <c r="B2" s="88" t="s">
        <v>79</v>
      </c>
      <c r="C2" s="89"/>
      <c r="D2" s="90"/>
      <c r="E2" s="84"/>
    </row>
    <row r="3" spans="1:25" s="7" customFormat="1">
      <c r="A3" s="6"/>
      <c r="B3" s="12" t="s">
        <v>31</v>
      </c>
      <c r="C3" s="13"/>
      <c r="D3" s="14">
        <v>23282914858</v>
      </c>
      <c r="E3" s="85"/>
      <c r="Y3" s="6"/>
    </row>
    <row r="4" spans="1:25" s="7" customFormat="1">
      <c r="A4" s="6"/>
      <c r="B4" s="15" t="s">
        <v>32</v>
      </c>
      <c r="C4" s="16"/>
      <c r="D4" s="17">
        <v>22836000000</v>
      </c>
      <c r="Y4" s="6"/>
    </row>
    <row r="5" spans="1:25" s="7" customFormat="1" ht="16" thickBot="1">
      <c r="A5" s="6"/>
      <c r="B5" s="18" t="s">
        <v>33</v>
      </c>
      <c r="C5" s="19"/>
      <c r="D5" s="20">
        <f>D3+D4</f>
        <v>46118914858</v>
      </c>
      <c r="Y5" s="6"/>
    </row>
    <row r="7" spans="1:25" s="7" customFormat="1" ht="16" thickBot="1">
      <c r="A7" s="6"/>
      <c r="B7" s="6"/>
      <c r="Y7" s="6"/>
    </row>
    <row r="8" spans="1:25" s="7" customFormat="1" ht="16" thickBot="1">
      <c r="A8" s="6"/>
      <c r="B8" s="91" t="s">
        <v>80</v>
      </c>
      <c r="C8" s="92"/>
      <c r="D8" s="92"/>
      <c r="E8" s="92"/>
      <c r="F8" s="92"/>
      <c r="G8" s="92"/>
      <c r="H8" s="93"/>
      <c r="Y8" s="6"/>
    </row>
    <row r="9" spans="1:25" s="7" customFormat="1" ht="16" thickBot="1">
      <c r="A9" s="6"/>
      <c r="B9" s="21" t="s">
        <v>35</v>
      </c>
      <c r="C9" s="22">
        <v>2017</v>
      </c>
      <c r="D9" s="22">
        <v>2018</v>
      </c>
      <c r="E9" s="22">
        <v>2019</v>
      </c>
      <c r="F9" s="22">
        <v>2020</v>
      </c>
      <c r="G9" s="22">
        <v>2021</v>
      </c>
      <c r="H9" s="22">
        <v>2022</v>
      </c>
      <c r="I9" s="23" t="s">
        <v>36</v>
      </c>
      <c r="Y9" s="6"/>
    </row>
    <row r="10" spans="1:25" s="7" customFormat="1">
      <c r="A10" s="6"/>
      <c r="B10" s="94" t="s">
        <v>76</v>
      </c>
      <c r="C10" s="24">
        <v>0</v>
      </c>
      <c r="D10" s="24">
        <v>0</v>
      </c>
      <c r="E10" s="24">
        <v>0</v>
      </c>
      <c r="F10" s="24">
        <v>0</v>
      </c>
      <c r="G10" s="24">
        <v>9313165943</v>
      </c>
      <c r="H10" s="24">
        <v>6733565943.2000008</v>
      </c>
      <c r="I10" s="99"/>
      <c r="Y10" s="6"/>
    </row>
    <row r="11" spans="1:25" s="7" customFormat="1">
      <c r="A11" s="6"/>
      <c r="B11" s="95"/>
      <c r="C11" s="11">
        <v>0</v>
      </c>
      <c r="D11" s="11">
        <v>0</v>
      </c>
      <c r="E11" s="11">
        <v>0</v>
      </c>
      <c r="F11" s="11">
        <v>0</v>
      </c>
      <c r="G11" s="11">
        <v>4656582972</v>
      </c>
      <c r="H11" s="11">
        <v>8416957429</v>
      </c>
      <c r="I11" s="100"/>
      <c r="Y11" s="6"/>
    </row>
    <row r="12" spans="1:25" s="7" customFormat="1">
      <c r="A12" s="6"/>
      <c r="B12" s="96"/>
      <c r="C12" s="11">
        <v>0</v>
      </c>
      <c r="D12" s="11">
        <v>0</v>
      </c>
      <c r="E12" s="11">
        <v>0</v>
      </c>
      <c r="F12" s="11">
        <v>0</v>
      </c>
      <c r="G12" s="11">
        <v>4656582972</v>
      </c>
      <c r="H12" s="11"/>
      <c r="I12" s="100"/>
      <c r="Y12" s="6"/>
    </row>
    <row r="13" spans="1:25" s="7" customFormat="1">
      <c r="A13" s="6"/>
      <c r="B13" s="86"/>
      <c r="C13" s="11"/>
      <c r="D13" s="11"/>
      <c r="E13" s="11"/>
      <c r="F13" s="11"/>
      <c r="G13" s="11">
        <v>4656582971</v>
      </c>
      <c r="H13" s="11"/>
      <c r="I13" s="100"/>
      <c r="Y13" s="6"/>
    </row>
    <row r="14" spans="1:25" s="7" customFormat="1">
      <c r="A14" s="6"/>
      <c r="B14" s="86"/>
      <c r="C14" s="11"/>
      <c r="D14" s="11"/>
      <c r="E14" s="11"/>
      <c r="F14" s="11"/>
      <c r="G14" s="11">
        <v>1740000000</v>
      </c>
      <c r="H14" s="11"/>
      <c r="I14" s="100"/>
      <c r="Y14" s="6"/>
    </row>
    <row r="15" spans="1:25" s="7" customFormat="1" ht="16" thickBot="1">
      <c r="A15" s="6"/>
      <c r="B15" s="86"/>
      <c r="C15" s="11"/>
      <c r="D15" s="11"/>
      <c r="E15" s="11"/>
      <c r="F15" s="11"/>
      <c r="G15" s="11">
        <v>2610000000</v>
      </c>
      <c r="H15" s="11"/>
      <c r="I15" s="101"/>
      <c r="Y15" s="6"/>
    </row>
    <row r="16" spans="1:25" s="7" customFormat="1" ht="16" thickBot="1">
      <c r="A16" s="6"/>
      <c r="B16" s="28" t="s">
        <v>36</v>
      </c>
      <c r="C16" s="87">
        <f>SUM(C10:C12)</f>
        <v>0</v>
      </c>
      <c r="D16" s="87">
        <f>SUM(D10:D12)</f>
        <v>0</v>
      </c>
      <c r="E16" s="87">
        <f>SUM(E10:E12)</f>
        <v>0</v>
      </c>
      <c r="F16" s="87">
        <f>SUM(F10:F12)</f>
        <v>0</v>
      </c>
      <c r="G16" s="87">
        <f>SUM(G10:G15)</f>
        <v>27632914858</v>
      </c>
      <c r="H16" s="87">
        <f>SUM(H10:H15)</f>
        <v>15150523372.200001</v>
      </c>
      <c r="I16" s="30">
        <f>SUM(C16:H16)</f>
        <v>42783438230.199997</v>
      </c>
      <c r="Y16" s="6"/>
    </row>
    <row r="19" spans="1:25" s="7" customFormat="1" ht="16" thickBot="1">
      <c r="A19" s="6"/>
      <c r="B19" s="97" t="s">
        <v>81</v>
      </c>
      <c r="C19" s="98"/>
      <c r="D19" s="98"/>
      <c r="E19" s="98"/>
      <c r="F19" s="98"/>
      <c r="G19" s="98"/>
      <c r="H19" s="98"/>
      <c r="I19" s="98"/>
      <c r="Y19" s="6"/>
    </row>
    <row r="20" spans="1:25" s="7" customFormat="1">
      <c r="A20" s="6"/>
      <c r="B20" s="31" t="s">
        <v>38</v>
      </c>
      <c r="C20" s="31" t="s">
        <v>57</v>
      </c>
      <c r="D20" s="32">
        <v>2017</v>
      </c>
      <c r="E20" s="32">
        <v>2018</v>
      </c>
      <c r="F20" s="32">
        <v>2019</v>
      </c>
      <c r="G20" s="32">
        <v>2020</v>
      </c>
      <c r="H20" s="32">
        <v>2021</v>
      </c>
      <c r="I20" s="32">
        <v>2022</v>
      </c>
      <c r="J20" s="33" t="s">
        <v>36</v>
      </c>
      <c r="Y20" s="6"/>
    </row>
    <row r="21" spans="1:25" s="7" customFormat="1" ht="16" thickBot="1">
      <c r="A21" s="6"/>
      <c r="B21" s="34" t="s">
        <v>77</v>
      </c>
      <c r="C21" s="34" t="s">
        <v>78</v>
      </c>
      <c r="D21" s="35">
        <v>0</v>
      </c>
      <c r="E21" s="35">
        <v>0</v>
      </c>
      <c r="F21" s="35">
        <v>0</v>
      </c>
      <c r="G21" s="35">
        <v>0</v>
      </c>
      <c r="H21" s="35">
        <v>208845791.83156902</v>
      </c>
      <c r="I21" s="7">
        <v>2187124988.7887931</v>
      </c>
      <c r="J21" s="35">
        <f>+SUM(D21:H21)</f>
        <v>208845791.83156902</v>
      </c>
      <c r="Y21" s="6"/>
    </row>
    <row r="22" spans="1:25" s="7" customFormat="1" ht="16" thickBot="1">
      <c r="A22" s="6"/>
      <c r="B22" s="6"/>
      <c r="C22" s="21" t="s">
        <v>36</v>
      </c>
      <c r="D22" s="29">
        <v>0</v>
      </c>
      <c r="E22" s="29">
        <f>+SUM(E21:E21)</f>
        <v>0</v>
      </c>
      <c r="F22" s="29">
        <f>+SUM(F21:F21)</f>
        <v>0</v>
      </c>
      <c r="G22" s="29">
        <f>+SUM(G21:G21)</f>
        <v>0</v>
      </c>
      <c r="H22" s="29">
        <f>+SUM(H21:H21)</f>
        <v>208845791.83156902</v>
      </c>
      <c r="I22" s="29">
        <f>+SUM(I21:I21)</f>
        <v>2187124988.7887931</v>
      </c>
      <c r="J22" s="36">
        <f>+SUM(D22:I22)</f>
        <v>2395970780.6203623</v>
      </c>
      <c r="Y22" s="6"/>
    </row>
  </sheetData>
  <mergeCells count="5">
    <mergeCell ref="B2:D2"/>
    <mergeCell ref="B8:H8"/>
    <mergeCell ref="B10:B12"/>
    <mergeCell ref="B19:I19"/>
    <mergeCell ref="I10:I1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1CD43-CDCF-4F82-8981-FE9B7AF51A87}">
  <dimension ref="B1:X27"/>
  <sheetViews>
    <sheetView showGridLines="0" zoomScale="93" zoomScaleNormal="115" workbookViewId="0">
      <selection activeCell="H25" sqref="H25"/>
    </sheetView>
  </sheetViews>
  <sheetFormatPr baseColWidth="10" defaultColWidth="11.5" defaultRowHeight="15"/>
  <cols>
    <col min="1" max="1" width="14.6640625" style="6" bestFit="1" customWidth="1"/>
    <col min="2" max="2" width="17.5" style="6" bestFit="1" customWidth="1"/>
    <col min="3" max="3" width="19.5" style="7" customWidth="1"/>
    <col min="4" max="4" width="18.83203125" style="7" customWidth="1"/>
    <col min="5" max="5" width="17.83203125" style="7" bestFit="1" customWidth="1"/>
    <col min="6" max="6" width="40.33203125" style="7" customWidth="1"/>
    <col min="7" max="7" width="17.6640625" style="7" customWidth="1"/>
    <col min="8" max="8" width="24" style="7" customWidth="1"/>
    <col min="9" max="9" width="31.1640625" style="7" customWidth="1"/>
    <col min="10" max="10" width="19.6640625" style="7" bestFit="1" customWidth="1"/>
    <col min="11" max="11" width="14.1640625" style="7" bestFit="1" customWidth="1"/>
    <col min="12" max="12" width="16.6640625" style="7" bestFit="1" customWidth="1"/>
    <col min="13" max="13" width="14.1640625" style="7" bestFit="1" customWidth="1"/>
    <col min="14" max="14" width="15.1640625" style="7" bestFit="1" customWidth="1"/>
    <col min="15" max="15" width="14.1640625" style="7" bestFit="1" customWidth="1"/>
    <col min="16" max="16" width="15.1640625" style="7" bestFit="1" customWidth="1"/>
    <col min="17" max="17" width="12.5" style="7" customWidth="1"/>
    <col min="18" max="18" width="14.1640625" style="7" bestFit="1" customWidth="1"/>
    <col min="19" max="19" width="12.5" style="7" bestFit="1" customWidth="1"/>
    <col min="20" max="21" width="13.6640625" style="7" customWidth="1"/>
    <col min="22" max="23" width="14.1640625" style="7" bestFit="1" customWidth="1"/>
    <col min="24" max="24" width="16" style="7" customWidth="1"/>
    <col min="25" max="25" width="18.83203125" style="6" customWidth="1"/>
    <col min="26" max="16384" width="11.5" style="6"/>
  </cols>
  <sheetData>
    <row r="1" spans="2:8" ht="16" thickBot="1"/>
    <row r="2" spans="2:8">
      <c r="B2" s="88" t="s">
        <v>29</v>
      </c>
      <c r="C2" s="89"/>
      <c r="D2" s="90"/>
    </row>
    <row r="3" spans="2:8">
      <c r="B3" s="8" t="s">
        <v>30</v>
      </c>
      <c r="C3" s="9"/>
      <c r="D3" s="10">
        <v>43049</v>
      </c>
    </row>
    <row r="4" spans="2:8">
      <c r="B4" s="12" t="s">
        <v>31</v>
      </c>
      <c r="C4" s="13"/>
      <c r="D4" s="14">
        <v>25000000000</v>
      </c>
    </row>
    <row r="5" spans="2:8">
      <c r="B5" s="15" t="s">
        <v>32</v>
      </c>
      <c r="C5" s="16"/>
      <c r="D5" s="17">
        <v>7000000000</v>
      </c>
    </row>
    <row r="6" spans="2:8" ht="16" thickBot="1">
      <c r="B6" s="18" t="s">
        <v>33</v>
      </c>
      <c r="C6" s="19"/>
      <c r="D6" s="20">
        <f>D4+D5</f>
        <v>32000000000</v>
      </c>
    </row>
    <row r="8" spans="2:8" ht="16" thickBot="1"/>
    <row r="9" spans="2:8" ht="16" thickBot="1">
      <c r="B9" s="91" t="s">
        <v>34</v>
      </c>
      <c r="C9" s="92"/>
      <c r="D9" s="92"/>
      <c r="E9" s="92"/>
      <c r="F9" s="92"/>
      <c r="G9" s="92"/>
      <c r="H9" s="93"/>
    </row>
    <row r="10" spans="2:8" ht="16" thickBot="1">
      <c r="B10" s="21" t="s">
        <v>35</v>
      </c>
      <c r="C10" s="22">
        <v>2017</v>
      </c>
      <c r="D10" s="22">
        <v>2018</v>
      </c>
      <c r="E10" s="22">
        <v>2019</v>
      </c>
      <c r="F10" s="22">
        <v>2020</v>
      </c>
      <c r="G10" s="22">
        <v>2021</v>
      </c>
      <c r="H10" s="23" t="s">
        <v>36</v>
      </c>
    </row>
    <row r="11" spans="2:8">
      <c r="B11" s="94" t="s">
        <v>37</v>
      </c>
      <c r="C11" s="24">
        <v>3000000000</v>
      </c>
      <c r="D11" s="25">
        <v>5000000000</v>
      </c>
      <c r="E11" s="24">
        <v>5000000000</v>
      </c>
      <c r="F11" s="26"/>
      <c r="G11" s="26"/>
      <c r="H11" s="99"/>
    </row>
    <row r="12" spans="2:8">
      <c r="B12" s="95"/>
      <c r="C12" s="11">
        <v>5400000000</v>
      </c>
      <c r="D12" s="9"/>
      <c r="E12" s="11">
        <v>3500000000</v>
      </c>
      <c r="F12" s="9"/>
      <c r="G12" s="9"/>
      <c r="H12" s="100"/>
    </row>
    <row r="13" spans="2:8" ht="16" thickBot="1">
      <c r="B13" s="96"/>
      <c r="C13" s="27">
        <v>6600000000</v>
      </c>
      <c r="D13" s="13"/>
      <c r="E13" s="27">
        <v>3500000000</v>
      </c>
      <c r="F13" s="13"/>
      <c r="G13" s="13"/>
      <c r="H13" s="101"/>
    </row>
    <row r="14" spans="2:8" ht="16" thickBot="1">
      <c r="B14" s="28" t="s">
        <v>36</v>
      </c>
      <c r="C14" s="29">
        <f>SUM(C11:C13)</f>
        <v>15000000000</v>
      </c>
      <c r="D14" s="29">
        <f>SUM(D11:D13)</f>
        <v>5000000000</v>
      </c>
      <c r="E14" s="29">
        <f>SUM(E11:E13)</f>
        <v>12000000000</v>
      </c>
      <c r="F14" s="29">
        <f>SUM(F11:F13)</f>
        <v>0</v>
      </c>
      <c r="G14" s="29">
        <f>SUM(G11:G13)</f>
        <v>0</v>
      </c>
      <c r="H14" s="30">
        <f>SUM(C14:E14)</f>
        <v>32000000000</v>
      </c>
    </row>
    <row r="17" spans="2:9" ht="16" thickBot="1">
      <c r="B17" s="97" t="s">
        <v>71</v>
      </c>
      <c r="C17" s="98"/>
      <c r="D17" s="98"/>
      <c r="E17" s="98"/>
      <c r="F17" s="98"/>
      <c r="G17" s="98"/>
      <c r="H17" s="98"/>
      <c r="I17" s="98"/>
    </row>
    <row r="18" spans="2:9">
      <c r="B18" s="31" t="s">
        <v>38</v>
      </c>
      <c r="C18" s="31" t="s">
        <v>57</v>
      </c>
      <c r="D18" s="32">
        <v>2017</v>
      </c>
      <c r="E18" s="32">
        <v>2018</v>
      </c>
      <c r="F18" s="32">
        <v>2019</v>
      </c>
      <c r="G18" s="32">
        <v>2020</v>
      </c>
      <c r="H18" s="32">
        <v>2021</v>
      </c>
      <c r="I18" s="33" t="s">
        <v>36</v>
      </c>
    </row>
    <row r="19" spans="2:9">
      <c r="B19" s="34" t="s">
        <v>39</v>
      </c>
      <c r="C19" s="34" t="s">
        <v>68</v>
      </c>
      <c r="D19" s="35">
        <v>0</v>
      </c>
      <c r="E19" s="35">
        <v>451388297.2508353</v>
      </c>
      <c r="F19" s="35">
        <v>0</v>
      </c>
      <c r="G19" s="35">
        <v>0</v>
      </c>
      <c r="H19" s="35">
        <v>0</v>
      </c>
      <c r="I19" s="35">
        <f>+SUM(D19:H19)</f>
        <v>451388297.2508353</v>
      </c>
    </row>
    <row r="20" spans="2:9">
      <c r="B20" s="34" t="s">
        <v>40</v>
      </c>
      <c r="C20" s="34" t="s">
        <v>69</v>
      </c>
      <c r="D20" s="35">
        <v>0</v>
      </c>
      <c r="E20" s="35">
        <v>672562693.0949378</v>
      </c>
      <c r="F20" s="35">
        <v>0</v>
      </c>
      <c r="G20" s="35">
        <v>3499427.7218028437</v>
      </c>
      <c r="H20" s="35">
        <v>202319684</v>
      </c>
      <c r="I20" s="35">
        <f t="shared" ref="I20:I26" si="0">+SUM(D20:H20)</f>
        <v>878381804.81674063</v>
      </c>
    </row>
    <row r="21" spans="2:9">
      <c r="B21" s="34" t="s">
        <v>41</v>
      </c>
      <c r="C21" s="34" t="s">
        <v>70</v>
      </c>
      <c r="D21" s="35">
        <v>0</v>
      </c>
      <c r="E21" s="35">
        <v>1196501827.1990931</v>
      </c>
      <c r="F21" s="35">
        <v>1373420185</v>
      </c>
      <c r="G21" s="35">
        <v>5614541032.9461021</v>
      </c>
      <c r="H21" s="35">
        <v>8992590013.0452995</v>
      </c>
      <c r="I21" s="35">
        <f t="shared" si="0"/>
        <v>17177053058.190495</v>
      </c>
    </row>
    <row r="22" spans="2:9">
      <c r="B22" s="34" t="s">
        <v>42</v>
      </c>
      <c r="C22" s="34" t="s">
        <v>70</v>
      </c>
      <c r="D22" s="35">
        <v>0</v>
      </c>
      <c r="E22" s="35">
        <v>1500675319.5728028</v>
      </c>
      <c r="F22" s="35">
        <v>0</v>
      </c>
      <c r="G22" s="35">
        <v>0</v>
      </c>
      <c r="H22" s="35">
        <v>0</v>
      </c>
      <c r="I22" s="35">
        <f t="shared" si="0"/>
        <v>1500675319.5728028</v>
      </c>
    </row>
    <row r="23" spans="2:9">
      <c r="B23" s="34" t="s">
        <v>43</v>
      </c>
      <c r="C23" s="34" t="s">
        <v>70</v>
      </c>
      <c r="D23" s="35">
        <v>0</v>
      </c>
      <c r="E23" s="35">
        <v>1296523369.2687199</v>
      </c>
      <c r="F23" s="35">
        <v>0</v>
      </c>
      <c r="G23" s="35">
        <v>2185736857.0268698</v>
      </c>
      <c r="H23" s="35">
        <v>2271076715.3505001</v>
      </c>
      <c r="I23" s="35">
        <f t="shared" si="0"/>
        <v>5753336941.6460896</v>
      </c>
    </row>
    <row r="24" spans="2:9">
      <c r="B24" s="34" t="s">
        <v>44</v>
      </c>
      <c r="C24" s="34" t="s">
        <v>70</v>
      </c>
      <c r="D24" s="35">
        <v>0</v>
      </c>
      <c r="E24" s="35">
        <v>754897913.87955666</v>
      </c>
      <c r="F24" s="35">
        <v>741316351</v>
      </c>
      <c r="G24" s="35">
        <v>0</v>
      </c>
      <c r="H24" s="35">
        <v>0</v>
      </c>
      <c r="I24" s="35">
        <f t="shared" si="0"/>
        <v>1496214264.8795567</v>
      </c>
    </row>
    <row r="25" spans="2:9">
      <c r="B25" s="34" t="s">
        <v>45</v>
      </c>
      <c r="C25" s="34" t="s">
        <v>69</v>
      </c>
      <c r="D25" s="35">
        <v>0</v>
      </c>
      <c r="E25" s="35">
        <v>0</v>
      </c>
      <c r="F25" s="35">
        <v>1256843461.734055</v>
      </c>
      <c r="G25" s="35">
        <v>0</v>
      </c>
      <c r="H25" s="35">
        <v>0</v>
      </c>
      <c r="I25" s="35">
        <f t="shared" si="0"/>
        <v>1256843461.734055</v>
      </c>
    </row>
    <row r="26" spans="2:9" ht="16" thickBot="1">
      <c r="B26" s="34" t="s">
        <v>46</v>
      </c>
      <c r="C26" s="34" t="s">
        <v>67</v>
      </c>
      <c r="D26" s="35">
        <v>0</v>
      </c>
      <c r="E26" s="35">
        <v>0</v>
      </c>
      <c r="F26" s="35">
        <v>0</v>
      </c>
      <c r="G26" s="35">
        <v>10797561.305224944</v>
      </c>
      <c r="H26" s="35">
        <v>0</v>
      </c>
      <c r="I26" s="35">
        <f t="shared" si="0"/>
        <v>10797561.305224944</v>
      </c>
    </row>
    <row r="27" spans="2:9" ht="16" thickBot="1">
      <c r="C27" s="21" t="s">
        <v>36</v>
      </c>
      <c r="D27" s="29">
        <v>0</v>
      </c>
      <c r="E27" s="29">
        <f t="shared" ref="E27:G27" si="1">+SUM(E19:E26)</f>
        <v>5872549420.2659454</v>
      </c>
      <c r="F27" s="29">
        <f t="shared" si="1"/>
        <v>3371579997.734055</v>
      </c>
      <c r="G27" s="29">
        <f t="shared" si="1"/>
        <v>7814574879</v>
      </c>
      <c r="H27" s="29">
        <f>+SUM(H19:H26)</f>
        <v>11465986412.3958</v>
      </c>
      <c r="I27" s="36">
        <f>+SUM(D27:H27)</f>
        <v>28524690709.395798</v>
      </c>
    </row>
  </sheetData>
  <mergeCells count="5">
    <mergeCell ref="B2:D2"/>
    <mergeCell ref="B9:H9"/>
    <mergeCell ref="B11:B13"/>
    <mergeCell ref="H11:H13"/>
    <mergeCell ref="B17:I1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3C0D7-9A36-4008-9D3A-1F20B2EC73FF}">
  <dimension ref="A1:J39"/>
  <sheetViews>
    <sheetView showGridLines="0" topLeftCell="A13" workbookViewId="0">
      <selection activeCell="A13" sqref="A13:I13"/>
    </sheetView>
  </sheetViews>
  <sheetFormatPr baseColWidth="10" defaultRowHeight="15"/>
  <cols>
    <col min="1" max="1" width="29.5" bestFit="1" customWidth="1"/>
    <col min="2" max="5" width="16.6640625" bestFit="1" customWidth="1"/>
    <col min="6" max="6" width="18.33203125" customWidth="1"/>
    <col min="7" max="8" width="16.5" customWidth="1"/>
    <col min="9" max="9" width="24.1640625" customWidth="1"/>
    <col min="10" max="10" width="16.1640625" bestFit="1" customWidth="1"/>
  </cols>
  <sheetData>
    <row r="1" spans="1:9" ht="16" thickBot="1">
      <c r="A1" s="91" t="s">
        <v>49</v>
      </c>
      <c r="B1" s="93"/>
    </row>
    <row r="2" spans="1:9" ht="16" thickBot="1">
      <c r="A2" s="102" t="s">
        <v>52</v>
      </c>
      <c r="B2" s="103">
        <v>35000000000</v>
      </c>
    </row>
    <row r="3" spans="1:9" ht="16" thickBot="1">
      <c r="A3" s="38" t="s">
        <v>48</v>
      </c>
      <c r="B3" s="39">
        <f>SUM(B2:B2)</f>
        <v>35000000000</v>
      </c>
    </row>
    <row r="4" spans="1:9" ht="16" thickBot="1">
      <c r="A4" s="19" t="s">
        <v>33</v>
      </c>
      <c r="B4" s="20">
        <f>+SUM(B3)</f>
        <v>35000000000</v>
      </c>
    </row>
    <row r="5" spans="1:9" ht="16" thickBot="1">
      <c r="A5" s="51"/>
      <c r="B5" s="52"/>
    </row>
    <row r="6" spans="1:9" ht="16" thickBot="1">
      <c r="A6" s="91" t="s">
        <v>47</v>
      </c>
      <c r="B6" s="92"/>
      <c r="C6" s="92"/>
      <c r="D6" s="92"/>
      <c r="E6" s="92"/>
      <c r="F6" s="92"/>
      <c r="G6" s="93"/>
      <c r="H6" s="75"/>
    </row>
    <row r="7" spans="1:9" ht="25.5" customHeight="1" thickBot="1">
      <c r="A7" s="21" t="s">
        <v>35</v>
      </c>
      <c r="B7" s="22">
        <v>2017</v>
      </c>
      <c r="C7" s="22">
        <v>2018</v>
      </c>
      <c r="D7" s="22">
        <v>2019</v>
      </c>
      <c r="E7" s="22">
        <v>2020</v>
      </c>
      <c r="F7" s="22">
        <v>2021</v>
      </c>
      <c r="G7" s="23" t="s">
        <v>19</v>
      </c>
      <c r="H7" s="76"/>
    </row>
    <row r="8" spans="1:9">
      <c r="A8" s="106" t="s">
        <v>22</v>
      </c>
      <c r="B8" s="46">
        <v>5000000000</v>
      </c>
      <c r="C8" s="46">
        <v>11000000000</v>
      </c>
      <c r="D8" s="46">
        <v>5000000000</v>
      </c>
      <c r="E8" s="47">
        <v>0</v>
      </c>
      <c r="F8" s="47">
        <v>0</v>
      </c>
      <c r="G8" s="104"/>
      <c r="H8" s="77"/>
    </row>
    <row r="9" spans="1:9" ht="16" thickBot="1">
      <c r="A9" s="106"/>
      <c r="B9" s="41">
        <v>9000000000</v>
      </c>
      <c r="C9" s="41">
        <v>0</v>
      </c>
      <c r="D9" s="41">
        <v>5000000000</v>
      </c>
      <c r="E9" s="42">
        <v>0</v>
      </c>
      <c r="F9" s="42">
        <v>0</v>
      </c>
      <c r="G9" s="105"/>
      <c r="H9" s="77"/>
    </row>
    <row r="10" spans="1:9" ht="16" thickBot="1">
      <c r="A10" s="43" t="s">
        <v>18</v>
      </c>
      <c r="B10" s="44">
        <f>+SUM(B8:B9)</f>
        <v>14000000000</v>
      </c>
      <c r="C10" s="44">
        <f>+SUM(C8:C9)</f>
        <v>11000000000</v>
      </c>
      <c r="D10" s="44">
        <f>+SUM(D8:D9)</f>
        <v>10000000000</v>
      </c>
      <c r="E10" s="44">
        <f>+SUM(E8:E9)</f>
        <v>0</v>
      </c>
      <c r="F10" s="44">
        <f>+SUM(F8:F9)</f>
        <v>0</v>
      </c>
      <c r="G10" s="45">
        <f>+SUM(B10:D10)</f>
        <v>35000000000</v>
      </c>
      <c r="H10" s="58"/>
    </row>
    <row r="13" spans="1:9" ht="16" thickBot="1">
      <c r="A13" s="97" t="s">
        <v>74</v>
      </c>
      <c r="B13" s="98"/>
      <c r="C13" s="98"/>
      <c r="D13" s="98"/>
      <c r="E13" s="98"/>
      <c r="F13" s="98"/>
      <c r="G13" s="98"/>
      <c r="H13" s="98"/>
      <c r="I13" s="98"/>
    </row>
    <row r="14" spans="1:9" ht="16" thickBot="1">
      <c r="A14" s="21" t="s">
        <v>17</v>
      </c>
      <c r="B14" s="31" t="s">
        <v>57</v>
      </c>
      <c r="C14" s="21">
        <v>2017</v>
      </c>
      <c r="D14" s="21">
        <v>2018</v>
      </c>
      <c r="E14" s="21">
        <v>2019</v>
      </c>
      <c r="F14" s="21">
        <v>2020</v>
      </c>
      <c r="G14" s="21">
        <v>2021</v>
      </c>
      <c r="H14" s="21">
        <v>2022</v>
      </c>
      <c r="I14" s="50" t="s">
        <v>0</v>
      </c>
    </row>
    <row r="15" spans="1:9">
      <c r="A15" s="48" t="s">
        <v>1</v>
      </c>
      <c r="B15" s="48" t="s">
        <v>58</v>
      </c>
      <c r="C15" s="49">
        <v>9788550.1000000015</v>
      </c>
      <c r="D15" s="49">
        <v>488967588.31018674</v>
      </c>
      <c r="E15" s="49">
        <v>486505776.44608605</v>
      </c>
      <c r="F15" s="49">
        <v>25348006.890840653</v>
      </c>
      <c r="G15" s="49">
        <v>0</v>
      </c>
      <c r="H15" s="49">
        <v>610741742.98948193</v>
      </c>
      <c r="I15" s="49">
        <f>+SUM(C15:H15)</f>
        <v>1621351664.7365954</v>
      </c>
    </row>
    <row r="16" spans="1:9">
      <c r="A16" s="1" t="s">
        <v>2</v>
      </c>
      <c r="B16" s="48" t="s">
        <v>58</v>
      </c>
      <c r="C16" s="2">
        <v>9788545.4199999999</v>
      </c>
      <c r="D16" s="2">
        <v>437389841.81996614</v>
      </c>
      <c r="E16" s="2">
        <v>420469015.76171124</v>
      </c>
      <c r="F16" s="2">
        <v>22283502.391472429</v>
      </c>
      <c r="G16" s="2">
        <v>0</v>
      </c>
      <c r="H16" s="2">
        <v>1014469630.6549011</v>
      </c>
      <c r="I16" s="49">
        <f t="shared" ref="I16:I28" si="0">+SUM(C16:H16)</f>
        <v>1904400536.0480509</v>
      </c>
    </row>
    <row r="17" spans="1:10">
      <c r="A17" s="1" t="s">
        <v>3</v>
      </c>
      <c r="B17" s="48" t="s">
        <v>59</v>
      </c>
      <c r="C17" s="2">
        <f>+C33+C34</f>
        <v>0</v>
      </c>
      <c r="D17" s="2">
        <f>+D33+D34</f>
        <v>590877023.10185647</v>
      </c>
      <c r="E17" s="2">
        <f>+E33+E34</f>
        <v>747404896.95625925</v>
      </c>
      <c r="F17" s="2">
        <f>+F33+F34</f>
        <v>4824178737.481389</v>
      </c>
      <c r="G17" s="2">
        <v>5037792228.9260826</v>
      </c>
      <c r="H17" s="2">
        <v>105949189.40000001</v>
      </c>
      <c r="I17" s="49">
        <f t="shared" si="0"/>
        <v>11306202075.865587</v>
      </c>
    </row>
    <row r="18" spans="1:10">
      <c r="A18" s="1" t="s">
        <v>5</v>
      </c>
      <c r="B18" s="48" t="s">
        <v>60</v>
      </c>
      <c r="C18" s="2">
        <f>+C35+C36</f>
        <v>0</v>
      </c>
      <c r="D18" s="2">
        <f>+D35+D36</f>
        <v>458917361.66077191</v>
      </c>
      <c r="E18" s="2">
        <f>+E35+E36</f>
        <v>1366299315.9625564</v>
      </c>
      <c r="F18" s="2">
        <f>+F35+F36</f>
        <v>4706145753.6897297</v>
      </c>
      <c r="G18" s="2">
        <v>3180176747.6762862</v>
      </c>
      <c r="H18" s="2">
        <v>0</v>
      </c>
      <c r="I18" s="49">
        <f t="shared" si="0"/>
        <v>9711539178.9893436</v>
      </c>
    </row>
    <row r="19" spans="1:10">
      <c r="A19" s="1" t="s">
        <v>7</v>
      </c>
      <c r="B19" s="48" t="s">
        <v>61</v>
      </c>
      <c r="C19" s="2">
        <v>0</v>
      </c>
      <c r="D19" s="2">
        <v>-5386810.3239562213</v>
      </c>
      <c r="E19" s="2">
        <v>103995155.2157746</v>
      </c>
      <c r="F19" s="2">
        <v>2486723.6699151006</v>
      </c>
      <c r="G19" s="2">
        <v>0</v>
      </c>
      <c r="H19" s="2">
        <v>0</v>
      </c>
      <c r="I19" s="49">
        <f t="shared" si="0"/>
        <v>101095068.56173347</v>
      </c>
    </row>
    <row r="20" spans="1:10">
      <c r="A20" s="1" t="s">
        <v>8</v>
      </c>
      <c r="B20" s="48" t="s">
        <v>62</v>
      </c>
      <c r="C20" s="2">
        <v>0</v>
      </c>
      <c r="D20" s="2">
        <v>488902771.41362602</v>
      </c>
      <c r="E20" s="2">
        <v>393510601.6725437</v>
      </c>
      <c r="F20" s="2">
        <v>9817183.1281490326</v>
      </c>
      <c r="G20" s="2">
        <v>0</v>
      </c>
      <c r="H20" s="2">
        <v>0</v>
      </c>
      <c r="I20" s="49">
        <f t="shared" si="0"/>
        <v>892230556.21431875</v>
      </c>
    </row>
    <row r="21" spans="1:10">
      <c r="A21" s="1" t="s">
        <v>9</v>
      </c>
      <c r="B21" s="48" t="s">
        <v>3</v>
      </c>
      <c r="C21" s="2">
        <v>0</v>
      </c>
      <c r="D21" s="2">
        <v>661502713.66253805</v>
      </c>
      <c r="E21" s="2">
        <v>519006792.06050313</v>
      </c>
      <c r="F21" s="2">
        <v>30822730.826785766</v>
      </c>
      <c r="G21" s="2">
        <v>0</v>
      </c>
      <c r="H21" s="2">
        <v>0</v>
      </c>
      <c r="I21" s="49">
        <f t="shared" si="0"/>
        <v>1211332236.5498269</v>
      </c>
    </row>
    <row r="22" spans="1:10">
      <c r="A22" s="1" t="s">
        <v>10</v>
      </c>
      <c r="B22" s="48" t="s">
        <v>3</v>
      </c>
      <c r="C22" s="2">
        <v>0</v>
      </c>
      <c r="D22" s="2">
        <v>548511484.99744022</v>
      </c>
      <c r="E22" s="2">
        <v>221148893.53407308</v>
      </c>
      <c r="F22" s="2">
        <v>20197331.491874866</v>
      </c>
      <c r="G22" s="2">
        <v>0</v>
      </c>
      <c r="H22" s="2">
        <v>0</v>
      </c>
      <c r="I22" s="49">
        <f t="shared" si="0"/>
        <v>789857710.02338815</v>
      </c>
    </row>
    <row r="23" spans="1:10">
      <c r="A23" s="1" t="s">
        <v>11</v>
      </c>
      <c r="B23" s="48" t="s">
        <v>59</v>
      </c>
      <c r="C23" s="2">
        <v>0</v>
      </c>
      <c r="D23" s="2">
        <v>815401800.74182332</v>
      </c>
      <c r="E23" s="2">
        <v>634999261.89825571</v>
      </c>
      <c r="F23" s="2">
        <v>38199529.978855744</v>
      </c>
      <c r="G23" s="2">
        <v>0</v>
      </c>
      <c r="H23" s="2">
        <v>0</v>
      </c>
      <c r="I23" s="49">
        <f t="shared" si="0"/>
        <v>1488600592.6189349</v>
      </c>
    </row>
    <row r="24" spans="1:10">
      <c r="A24" s="1" t="s">
        <v>12</v>
      </c>
      <c r="B24" s="48" t="s">
        <v>3</v>
      </c>
      <c r="C24" s="2">
        <v>0</v>
      </c>
      <c r="D24" s="2">
        <v>376698330.60593605</v>
      </c>
      <c r="E24" s="2">
        <v>138988517.45698541</v>
      </c>
      <c r="F24" s="2">
        <v>13973287.987884581</v>
      </c>
      <c r="G24" s="2">
        <v>0</v>
      </c>
      <c r="H24" s="2">
        <v>0</v>
      </c>
      <c r="I24" s="49">
        <f t="shared" si="0"/>
        <v>529660136.05080605</v>
      </c>
    </row>
    <row r="25" spans="1:10">
      <c r="A25" s="1" t="s">
        <v>13</v>
      </c>
      <c r="B25" s="48" t="s">
        <v>61</v>
      </c>
      <c r="C25" s="2">
        <v>0</v>
      </c>
      <c r="D25" s="2">
        <v>-29418659.824860796</v>
      </c>
      <c r="E25" s="2">
        <v>259089851.55210668</v>
      </c>
      <c r="F25" s="2">
        <v>5772108.2927718516</v>
      </c>
      <c r="G25" s="2">
        <v>0</v>
      </c>
      <c r="H25" s="2">
        <v>0</v>
      </c>
      <c r="I25" s="49">
        <f t="shared" si="0"/>
        <v>235443300.02001771</v>
      </c>
      <c r="J25" s="80">
        <v>729274293</v>
      </c>
    </row>
    <row r="26" spans="1:10">
      <c r="A26" s="1" t="s">
        <v>14</v>
      </c>
      <c r="B26" s="1" t="s">
        <v>3</v>
      </c>
      <c r="C26" s="2">
        <f>+C37+C38</f>
        <v>0</v>
      </c>
      <c r="D26" s="2">
        <f>+D37+D38</f>
        <v>400028035.64085728</v>
      </c>
      <c r="E26" s="2">
        <f>+E37+E38</f>
        <v>180261793.22061527</v>
      </c>
      <c r="F26" s="2">
        <f>+F37+F38</f>
        <v>2655610726.7610016</v>
      </c>
      <c r="G26" s="2">
        <v>6662298174.5946217</v>
      </c>
      <c r="H26" s="2">
        <v>974450449.0115416</v>
      </c>
      <c r="I26" s="2">
        <f t="shared" si="0"/>
        <v>10872649179.228638</v>
      </c>
      <c r="J26" s="81">
        <v>112780000</v>
      </c>
    </row>
    <row r="27" spans="1:10">
      <c r="A27" s="1" t="s">
        <v>16</v>
      </c>
      <c r="B27" s="1" t="s">
        <v>59</v>
      </c>
      <c r="C27" s="2">
        <v>0</v>
      </c>
      <c r="D27" s="2">
        <v>791703598.15381491</v>
      </c>
      <c r="E27" s="2">
        <v>335084976.5625295</v>
      </c>
      <c r="F27" s="2">
        <v>29985070.260795012</v>
      </c>
      <c r="G27" s="2">
        <v>0</v>
      </c>
      <c r="H27" s="2">
        <v>0</v>
      </c>
      <c r="I27" s="2">
        <f t="shared" si="0"/>
        <v>1156773644.9771395</v>
      </c>
      <c r="J27" s="82">
        <f>+J26+J25</f>
        <v>842054293</v>
      </c>
    </row>
    <row r="28" spans="1:10">
      <c r="A28" s="1" t="s">
        <v>72</v>
      </c>
      <c r="B28" s="1" t="s">
        <v>73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833127032.11561668</v>
      </c>
      <c r="I28" s="2">
        <f t="shared" si="0"/>
        <v>833127032.11561668</v>
      </c>
      <c r="J28" s="82">
        <f>+J29-J27</f>
        <v>-842054293.42507172</v>
      </c>
    </row>
    <row r="29" spans="1:10" ht="16" thickBot="1">
      <c r="B29" s="62" t="s">
        <v>0</v>
      </c>
      <c r="C29" s="78">
        <f>+SUM(C15:C28)</f>
        <v>19577095.520000003</v>
      </c>
      <c r="D29" s="78">
        <f t="shared" ref="D29:H29" si="1">+SUM(D15:D28)</f>
        <v>6024095079.960001</v>
      </c>
      <c r="E29" s="78">
        <f t="shared" si="1"/>
        <v>5806764848.2999992</v>
      </c>
      <c r="F29" s="78">
        <f t="shared" si="1"/>
        <v>12384820692.851465</v>
      </c>
      <c r="G29" s="78">
        <f t="shared" si="1"/>
        <v>14880267151.196991</v>
      </c>
      <c r="H29" s="78">
        <f t="shared" si="1"/>
        <v>3538738044.1715412</v>
      </c>
      <c r="I29" s="78">
        <f>+SUM(I15:I28)</f>
        <v>42654262912</v>
      </c>
      <c r="J29" s="79">
        <f>+I29-'[1]Duty - Rubro - $ - USD - Total'!$F$106</f>
        <v>-0.42507171630859375</v>
      </c>
    </row>
    <row r="33" spans="1:9" hidden="1">
      <c r="A33" s="1" t="s">
        <v>4</v>
      </c>
      <c r="B33" s="48" t="e">
        <f>+VLOOKUP(A33,'[1]CUADRO RESUMEN MUNCIPIOS  '!$A$3:$B$45,2,0)</f>
        <v>#N/A</v>
      </c>
      <c r="C33" s="2">
        <v>0</v>
      </c>
      <c r="D33" s="2">
        <v>0</v>
      </c>
      <c r="E33" s="2">
        <v>362813319.18779588</v>
      </c>
      <c r="F33" s="2">
        <v>4798501511.331996</v>
      </c>
      <c r="G33" s="2">
        <v>1732935339.2307587</v>
      </c>
      <c r="H33" s="2"/>
      <c r="I33" s="2">
        <f t="shared" ref="I33:I38" si="2">+SUM(C33:G33)</f>
        <v>6894250169.7505503</v>
      </c>
    </row>
    <row r="34" spans="1:9" hidden="1">
      <c r="A34" s="1" t="s">
        <v>3</v>
      </c>
      <c r="B34" s="48" t="str">
        <f>+VLOOKUP(A34,'[1]CUADRO RESUMEN MUNCIPIOS  '!$A$3:$B$45,2,0)</f>
        <v>Bolívar</v>
      </c>
      <c r="C34" s="2">
        <v>0</v>
      </c>
      <c r="D34" s="2">
        <v>590877023.10185647</v>
      </c>
      <c r="E34" s="2">
        <v>384591577.76846331</v>
      </c>
      <c r="F34" s="2">
        <v>25677226.149393298</v>
      </c>
      <c r="G34" s="2">
        <v>0</v>
      </c>
      <c r="H34" s="2"/>
      <c r="I34" s="2">
        <f t="shared" si="2"/>
        <v>1001145827.0197132</v>
      </c>
    </row>
    <row r="35" spans="1:9" hidden="1">
      <c r="A35" s="1" t="s">
        <v>5</v>
      </c>
      <c r="B35" s="48" t="str">
        <f>+VLOOKUP(A35,'[1]CUADRO RESUMEN MUNCIPIOS  '!$A$3:$B$45,2,0)</f>
        <v>Bolívar </v>
      </c>
      <c r="C35" s="2">
        <v>0</v>
      </c>
      <c r="D35" s="2">
        <v>458917361.66077191</v>
      </c>
      <c r="E35" s="2">
        <v>319619363.92035252</v>
      </c>
      <c r="F35" s="2">
        <v>18979597.426234327</v>
      </c>
      <c r="G35" s="2">
        <v>0</v>
      </c>
      <c r="H35" s="2"/>
      <c r="I35" s="2">
        <f t="shared" si="2"/>
        <v>797516323.00735879</v>
      </c>
    </row>
    <row r="36" spans="1:9" hidden="1">
      <c r="A36" s="1" t="s">
        <v>6</v>
      </c>
      <c r="B36" s="48" t="e">
        <f>+VLOOKUP(A36,'[1]CUADRO RESUMEN MUNCIPIOS  '!$A$3:$B$45,2,0)</f>
        <v>#N/A</v>
      </c>
      <c r="C36" s="2">
        <v>0</v>
      </c>
      <c r="D36" s="2">
        <v>0</v>
      </c>
      <c r="E36" s="2">
        <v>1046679952.0422038</v>
      </c>
      <c r="F36" s="2">
        <v>4687166156.2634954</v>
      </c>
      <c r="G36" s="2">
        <v>1027794951.9896779</v>
      </c>
      <c r="H36" s="2"/>
      <c r="I36" s="2">
        <f t="shared" si="2"/>
        <v>6761641060.2953777</v>
      </c>
    </row>
    <row r="37" spans="1:9" hidden="1">
      <c r="A37" s="1" t="s">
        <v>14</v>
      </c>
      <c r="B37" s="48" t="str">
        <f>+VLOOKUP(A37,'[1]CUADRO RESUMEN MUNCIPIOS  '!$A$3:$B$45,2,0)</f>
        <v>Córdoba</v>
      </c>
      <c r="C37" s="2">
        <v>0</v>
      </c>
      <c r="D37" s="2">
        <v>400028035.64085728</v>
      </c>
      <c r="E37" s="2">
        <v>180261793.22061527</v>
      </c>
      <c r="F37" s="2">
        <v>15091723.72502728</v>
      </c>
      <c r="G37" s="2">
        <v>0</v>
      </c>
      <c r="H37" s="2"/>
      <c r="I37" s="2">
        <f t="shared" si="2"/>
        <v>595381552.58649993</v>
      </c>
    </row>
    <row r="38" spans="1:9" hidden="1">
      <c r="A38" s="1" t="s">
        <v>15</v>
      </c>
      <c r="B38" s="48" t="e">
        <f>+VLOOKUP(A38,'[1]CUADRO RESUMEN MUNCIPIOS  '!$A$3:$B$45,2,0)</f>
        <v>#N/A</v>
      </c>
      <c r="C38" s="2">
        <v>0</v>
      </c>
      <c r="D38" s="2">
        <v>0</v>
      </c>
      <c r="E38" s="2">
        <v>0</v>
      </c>
      <c r="F38" s="2">
        <v>2640519003.0359745</v>
      </c>
      <c r="G38" s="2">
        <v>1797847180.0795634</v>
      </c>
      <c r="H38" s="2"/>
      <c r="I38" s="2">
        <f t="shared" si="2"/>
        <v>4438366183.1155376</v>
      </c>
    </row>
    <row r="39" spans="1:9" hidden="1"/>
  </sheetData>
  <mergeCells count="6">
    <mergeCell ref="A13:I13"/>
    <mergeCell ref="A6:G6"/>
    <mergeCell ref="A2:B2"/>
    <mergeCell ref="A1:B1"/>
    <mergeCell ref="G8:G9"/>
    <mergeCell ref="A8:A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0AFA9-2F4C-4602-8E6A-E594FB6D8892}">
  <dimension ref="A1:K19"/>
  <sheetViews>
    <sheetView showGridLines="0" topLeftCell="D9" workbookViewId="0">
      <selection activeCell="I19" sqref="I19"/>
    </sheetView>
  </sheetViews>
  <sheetFormatPr baseColWidth="10" defaultRowHeight="15"/>
  <cols>
    <col min="1" max="1" width="59.6640625" customWidth="1"/>
    <col min="2" max="2" width="20.5" bestFit="1" customWidth="1"/>
    <col min="3" max="3" width="37.6640625" customWidth="1"/>
    <col min="4" max="4" width="16.6640625" customWidth="1"/>
    <col min="5" max="6" width="15.5" bestFit="1" customWidth="1"/>
    <col min="7" max="7" width="16.83203125" bestFit="1" customWidth="1"/>
    <col min="8" max="9" width="16.33203125" bestFit="1" customWidth="1"/>
    <col min="10" max="11" width="15.1640625" bestFit="1" customWidth="1"/>
  </cols>
  <sheetData>
    <row r="1" spans="1:11" ht="16" thickBot="1">
      <c r="A1" s="91" t="s">
        <v>51</v>
      </c>
      <c r="B1" s="93"/>
    </row>
    <row r="2" spans="1:11" ht="16" thickBot="1">
      <c r="A2" s="102" t="s">
        <v>52</v>
      </c>
      <c r="B2" s="103">
        <v>35000000000</v>
      </c>
    </row>
    <row r="3" spans="1:11" ht="16" thickBot="1">
      <c r="A3" s="38" t="s">
        <v>48</v>
      </c>
      <c r="B3" s="39">
        <v>20250000000</v>
      </c>
    </row>
    <row r="4" spans="1:11" ht="16" thickBot="1">
      <c r="A4" s="53" t="s">
        <v>33</v>
      </c>
      <c r="B4" s="54">
        <f>SUM(B3:B3)</f>
        <v>20250000000</v>
      </c>
    </row>
    <row r="5" spans="1:11" ht="16" thickBot="1"/>
    <row r="6" spans="1:11" ht="16" thickBot="1">
      <c r="A6" s="91" t="s">
        <v>50</v>
      </c>
      <c r="B6" s="92"/>
      <c r="C6" s="92"/>
      <c r="D6" s="92"/>
      <c r="E6" s="92"/>
      <c r="F6" s="92"/>
      <c r="G6" s="93"/>
    </row>
    <row r="7" spans="1:11" ht="16" thickBot="1">
      <c r="A7" s="21" t="s">
        <v>35</v>
      </c>
      <c r="B7" s="22">
        <v>2017</v>
      </c>
      <c r="C7" s="22">
        <v>2018</v>
      </c>
      <c r="D7" s="22">
        <v>2019</v>
      </c>
      <c r="E7" s="22">
        <v>2020</v>
      </c>
      <c r="F7" s="22">
        <v>2021</v>
      </c>
      <c r="G7" s="23" t="s">
        <v>19</v>
      </c>
    </row>
    <row r="8" spans="1:11">
      <c r="A8" s="106" t="s">
        <v>21</v>
      </c>
      <c r="B8" s="46">
        <v>0</v>
      </c>
      <c r="C8" s="46">
        <v>0</v>
      </c>
      <c r="D8" s="46">
        <v>10125000000</v>
      </c>
      <c r="E8" s="47">
        <v>0</v>
      </c>
      <c r="F8" s="47">
        <v>0</v>
      </c>
      <c r="G8" s="104"/>
    </row>
    <row r="9" spans="1:11" ht="16" thickBot="1">
      <c r="A9" s="106"/>
      <c r="B9" s="41">
        <v>0</v>
      </c>
      <c r="C9" s="41">
        <v>0</v>
      </c>
      <c r="D9" s="46">
        <v>10125000000</v>
      </c>
      <c r="E9" s="42">
        <v>0</v>
      </c>
      <c r="F9" s="42">
        <v>0</v>
      </c>
      <c r="G9" s="105"/>
    </row>
    <row r="10" spans="1:11" ht="16" thickBot="1">
      <c r="A10" s="43" t="s">
        <v>18</v>
      </c>
      <c r="B10" s="44">
        <f>+SUM(B8:B9)</f>
        <v>0</v>
      </c>
      <c r="C10" s="44">
        <f>+SUM(C8:C9)</f>
        <v>0</v>
      </c>
      <c r="D10" s="44">
        <f>+SUM(D8:D9)</f>
        <v>20250000000</v>
      </c>
      <c r="E10" s="44">
        <f>+SUM(E8:E9)</f>
        <v>0</v>
      </c>
      <c r="F10" s="44">
        <f>+SUM(F8:F9)</f>
        <v>0</v>
      </c>
      <c r="G10" s="45">
        <f>+SUM(B10:D10)</f>
        <v>20250000000</v>
      </c>
    </row>
    <row r="11" spans="1:11">
      <c r="A11" s="55"/>
      <c r="B11" s="56"/>
      <c r="C11" s="56"/>
      <c r="D11" s="56"/>
      <c r="E11" s="57"/>
      <c r="F11" s="57"/>
      <c r="G11" s="58"/>
    </row>
    <row r="12" spans="1:11">
      <c r="A12" s="55"/>
      <c r="B12" s="56"/>
      <c r="C12" s="56"/>
      <c r="D12" s="56"/>
      <c r="E12" s="57"/>
      <c r="F12" s="57"/>
      <c r="G12" s="58"/>
    </row>
    <row r="13" spans="1:11">
      <c r="A13" s="55"/>
      <c r="B13" s="56"/>
      <c r="C13" s="56"/>
      <c r="D13" s="56"/>
      <c r="E13" s="57"/>
      <c r="F13" s="57"/>
      <c r="G13" s="58"/>
    </row>
    <row r="14" spans="1:11" ht="16" thickBot="1">
      <c r="A14" s="97" t="s">
        <v>75</v>
      </c>
      <c r="B14" s="98"/>
      <c r="C14" s="98"/>
      <c r="D14" s="98"/>
      <c r="E14" s="98"/>
      <c r="F14" s="98"/>
      <c r="G14" s="98"/>
      <c r="H14" s="98"/>
    </row>
    <row r="15" spans="1:11">
      <c r="A15" s="61" t="s">
        <v>17</v>
      </c>
      <c r="B15" s="31" t="s">
        <v>57</v>
      </c>
      <c r="C15" s="61">
        <v>2017</v>
      </c>
      <c r="D15" s="61">
        <v>2018</v>
      </c>
      <c r="E15" s="61">
        <v>2019</v>
      </c>
      <c r="F15" s="61">
        <v>2020</v>
      </c>
      <c r="G15" s="61">
        <v>2021</v>
      </c>
      <c r="H15" s="61" t="s">
        <v>0</v>
      </c>
    </row>
    <row r="16" spans="1:11">
      <c r="A16" s="1" t="s">
        <v>64</v>
      </c>
      <c r="B16" s="1" t="s">
        <v>61</v>
      </c>
      <c r="C16" s="4">
        <v>0</v>
      </c>
      <c r="D16" s="4">
        <v>0</v>
      </c>
      <c r="E16" s="4">
        <v>0</v>
      </c>
      <c r="F16" s="4">
        <v>1821490015.5583131</v>
      </c>
      <c r="G16" s="4">
        <v>3592477870.5109262</v>
      </c>
      <c r="H16" s="4">
        <f>+SUM(F16:G16)</f>
        <v>5413967886.0692396</v>
      </c>
      <c r="I16" s="83"/>
      <c r="J16" s="58"/>
      <c r="K16" s="58"/>
    </row>
    <row r="17" spans="1:11">
      <c r="A17" s="1" t="s">
        <v>63</v>
      </c>
      <c r="B17" s="1" t="s">
        <v>61</v>
      </c>
      <c r="C17" s="4">
        <v>0</v>
      </c>
      <c r="D17" s="4">
        <v>0</v>
      </c>
      <c r="E17" s="4">
        <v>0</v>
      </c>
      <c r="F17" s="4">
        <v>1760926498.1196735</v>
      </c>
      <c r="G17" s="4">
        <v>6233623891.5348921</v>
      </c>
      <c r="H17" s="4">
        <f>+SUM(F17:G17)</f>
        <v>7994550389.6545658</v>
      </c>
      <c r="I17" s="83"/>
      <c r="J17" s="58"/>
      <c r="K17" s="58"/>
    </row>
    <row r="18" spans="1:11" ht="16" thickBot="1">
      <c r="A18" s="1" t="s">
        <v>65</v>
      </c>
      <c r="B18" s="1" t="s">
        <v>58</v>
      </c>
      <c r="C18" s="4">
        <v>0</v>
      </c>
      <c r="D18" s="4">
        <v>0</v>
      </c>
      <c r="E18" s="4">
        <v>0</v>
      </c>
      <c r="F18" s="4">
        <v>7930870.3070983524</v>
      </c>
      <c r="G18" s="4">
        <v>5846973547.6794863</v>
      </c>
      <c r="H18" s="4">
        <f>+SUM(F18:G18)</f>
        <v>5854904417.9865847</v>
      </c>
      <c r="I18" s="83"/>
      <c r="J18" s="58"/>
      <c r="K18" s="58"/>
    </row>
    <row r="19" spans="1:11" ht="16" thickBot="1">
      <c r="B19" s="62" t="s">
        <v>0</v>
      </c>
      <c r="C19" s="63">
        <f>+SUM(C16:C18)</f>
        <v>0</v>
      </c>
      <c r="D19" s="63">
        <f>+SUM(D16:D18)</f>
        <v>0</v>
      </c>
      <c r="E19" s="63">
        <f>+SUM(E16:E18)</f>
        <v>0</v>
      </c>
      <c r="F19" s="59">
        <f>+SUM(F16:F18)</f>
        <v>3590347383.985085</v>
      </c>
      <c r="G19" s="59">
        <f>+SUM(G16:G18)</f>
        <v>15673075309.725304</v>
      </c>
      <c r="H19" s="60">
        <f>+SUM(F19:G19)</f>
        <v>19263422693.710388</v>
      </c>
      <c r="I19" s="83"/>
      <c r="J19" s="58"/>
    </row>
  </sheetData>
  <mergeCells count="6">
    <mergeCell ref="A14:H14"/>
    <mergeCell ref="G8:G9"/>
    <mergeCell ref="A1:B1"/>
    <mergeCell ref="A2:B2"/>
    <mergeCell ref="A6:G6"/>
    <mergeCell ref="A8:A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A13CD-9765-4EEB-A68A-494FB414D627}">
  <dimension ref="A1:G21"/>
  <sheetViews>
    <sheetView showGridLines="0" topLeftCell="A6" workbookViewId="0">
      <selection activeCell="B17" sqref="B17"/>
    </sheetView>
  </sheetViews>
  <sheetFormatPr baseColWidth="10" defaultRowHeight="15"/>
  <cols>
    <col min="1" max="1" width="35.6640625" bestFit="1" customWidth="1"/>
    <col min="2" max="2" width="49.33203125" customWidth="1"/>
    <col min="3" max="3" width="15.5" bestFit="1" customWidth="1"/>
    <col min="7" max="7" width="16.6640625" bestFit="1" customWidth="1"/>
  </cols>
  <sheetData>
    <row r="1" spans="1:7" ht="16" thickBot="1">
      <c r="A1" s="91" t="s">
        <v>56</v>
      </c>
      <c r="B1" s="93"/>
    </row>
    <row r="2" spans="1:7" ht="16" thickBot="1">
      <c r="A2" s="102" t="s">
        <v>52</v>
      </c>
      <c r="B2" s="103">
        <v>35000000000</v>
      </c>
    </row>
    <row r="3" spans="1:7" ht="16" thickBot="1">
      <c r="A3" s="38" t="s">
        <v>48</v>
      </c>
      <c r="B3" s="73">
        <v>12000000000</v>
      </c>
    </row>
    <row r="4" spans="1:7" ht="16" thickBot="1">
      <c r="A4" s="71" t="s">
        <v>33</v>
      </c>
      <c r="B4" s="72">
        <f>+SUM(B3)</f>
        <v>12000000000</v>
      </c>
    </row>
    <row r="5" spans="1:7" ht="16" thickBot="1"/>
    <row r="6" spans="1:7" ht="16" thickBot="1">
      <c r="A6" s="91" t="s">
        <v>55</v>
      </c>
      <c r="B6" s="92"/>
      <c r="C6" s="64"/>
      <c r="D6" s="64"/>
      <c r="E6" s="64"/>
      <c r="F6" s="64"/>
      <c r="G6" s="65"/>
    </row>
    <row r="7" spans="1:7">
      <c r="A7" s="66" t="s">
        <v>20</v>
      </c>
      <c r="B7" s="37">
        <v>2017</v>
      </c>
      <c r="C7" s="37">
        <v>2018</v>
      </c>
      <c r="D7" s="37">
        <v>2019</v>
      </c>
      <c r="E7" s="37">
        <v>2020</v>
      </c>
      <c r="F7" s="37">
        <v>2021</v>
      </c>
      <c r="G7" s="40" t="s">
        <v>19</v>
      </c>
    </row>
    <row r="8" spans="1:7">
      <c r="A8" s="110" t="s">
        <v>53</v>
      </c>
      <c r="B8" s="5">
        <v>3000000000</v>
      </c>
      <c r="C8" s="4">
        <v>0</v>
      </c>
      <c r="D8" s="4">
        <v>0</v>
      </c>
      <c r="E8" s="4">
        <v>0</v>
      </c>
      <c r="F8" s="4">
        <v>0</v>
      </c>
      <c r="G8" s="107"/>
    </row>
    <row r="9" spans="1:7">
      <c r="A9" s="106"/>
      <c r="B9" s="5">
        <v>3000000000</v>
      </c>
      <c r="C9" s="4">
        <v>0</v>
      </c>
      <c r="D9" s="4">
        <v>0</v>
      </c>
      <c r="E9" s="4">
        <v>0</v>
      </c>
      <c r="F9" s="4">
        <v>0</v>
      </c>
      <c r="G9" s="108"/>
    </row>
    <row r="10" spans="1:7">
      <c r="A10" s="106"/>
      <c r="B10" s="5">
        <v>3000000000</v>
      </c>
      <c r="C10" s="4">
        <v>0</v>
      </c>
      <c r="D10" s="4">
        <v>0</v>
      </c>
      <c r="E10" s="4">
        <v>0</v>
      </c>
      <c r="F10" s="4">
        <v>0</v>
      </c>
      <c r="G10" s="108"/>
    </row>
    <row r="11" spans="1:7" ht="16" thickBot="1">
      <c r="A11" s="111"/>
      <c r="B11" s="5">
        <v>3000000000</v>
      </c>
      <c r="C11" s="4">
        <v>0</v>
      </c>
      <c r="D11" s="4">
        <v>0</v>
      </c>
      <c r="E11" s="4">
        <v>0</v>
      </c>
      <c r="F11" s="4">
        <v>0</v>
      </c>
      <c r="G11" s="109"/>
    </row>
    <row r="12" spans="1:7" ht="16" thickBot="1">
      <c r="A12" s="67" t="s">
        <v>18</v>
      </c>
      <c r="B12" s="68">
        <f>+SUM(B8:B11)</f>
        <v>12000000000</v>
      </c>
      <c r="C12" s="68">
        <f>+SUM(C8:C11)</f>
        <v>0</v>
      </c>
      <c r="D12" s="68">
        <f>+SUM(D8:D11)</f>
        <v>0</v>
      </c>
      <c r="E12" s="68">
        <f>+SUM(E8:E11)</f>
        <v>0</v>
      </c>
      <c r="F12" s="68">
        <f>+SUM(F8:F11)</f>
        <v>0</v>
      </c>
      <c r="G12" s="69">
        <f>+SUM(B12:F12)</f>
        <v>12000000000</v>
      </c>
    </row>
    <row r="14" spans="1:7" ht="16" thickBot="1">
      <c r="A14" s="97" t="s">
        <v>54</v>
      </c>
      <c r="B14" s="98"/>
      <c r="C14" s="98"/>
    </row>
    <row r="15" spans="1:7">
      <c r="A15" s="61" t="s">
        <v>17</v>
      </c>
      <c r="B15" s="31" t="s">
        <v>57</v>
      </c>
      <c r="C15" s="61" t="s">
        <v>27</v>
      </c>
    </row>
    <row r="16" spans="1:7">
      <c r="A16" s="1" t="s">
        <v>23</v>
      </c>
      <c r="B16" s="74" t="s">
        <v>66</v>
      </c>
      <c r="C16" s="70">
        <v>694841721</v>
      </c>
    </row>
    <row r="17" spans="1:3">
      <c r="A17" s="1" t="s">
        <v>24</v>
      </c>
      <c r="B17" s="74" t="s">
        <v>66</v>
      </c>
      <c r="C17" s="70">
        <v>1229321190</v>
      </c>
    </row>
    <row r="18" spans="1:3">
      <c r="A18" s="1" t="s">
        <v>25</v>
      </c>
      <c r="B18" s="74" t="s">
        <v>66</v>
      </c>
      <c r="C18" s="70">
        <v>677351005</v>
      </c>
    </row>
    <row r="19" spans="1:3">
      <c r="A19" s="1" t="s">
        <v>26</v>
      </c>
      <c r="B19" s="74" t="s">
        <v>66</v>
      </c>
      <c r="C19" s="70">
        <v>797392553</v>
      </c>
    </row>
    <row r="20" spans="1:3" ht="16" thickBot="1">
      <c r="B20" s="62" t="s">
        <v>0</v>
      </c>
      <c r="C20" s="63">
        <f>+SUM(C16:C19)</f>
        <v>3398906469</v>
      </c>
    </row>
    <row r="21" spans="1:3">
      <c r="A21" s="3" t="s">
        <v>28</v>
      </c>
    </row>
  </sheetData>
  <mergeCells count="6">
    <mergeCell ref="A14:C14"/>
    <mergeCell ref="G8:G11"/>
    <mergeCell ref="A1:B1"/>
    <mergeCell ref="A8:A11"/>
    <mergeCell ref="A2:B2"/>
    <mergeCell ref="A6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1410 de 2021 ANT-FAO  </vt:lpstr>
      <vt:lpstr>986 de 2017 ANT-OIM </vt:lpstr>
      <vt:lpstr> PNUD-ANT 951</vt:lpstr>
      <vt:lpstr>FAO- ANT 1278</vt:lpstr>
      <vt:lpstr>VALOR + 653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Forero Velasco</dc:creator>
  <cp:lastModifiedBy>Microsoft Office User</cp:lastModifiedBy>
  <dcterms:created xsi:type="dcterms:W3CDTF">2021-07-30T16:06:50Z</dcterms:created>
  <dcterms:modified xsi:type="dcterms:W3CDTF">2022-10-06T20:37:16Z</dcterms:modified>
</cp:coreProperties>
</file>