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DS2020\SANTURBAN\ARCHIVOS FINALES\DOC SOPORTE Ineludible 4 22102019\Anexos\Anexos Version final\"/>
    </mc:Choice>
  </mc:AlternateContent>
  <xr:revisionPtr revIDLastSave="0" documentId="8_{566BC01D-9F8A-4027-BF1D-78D3DE166AB0}" xr6:coauthVersionLast="45" xr6:coauthVersionMax="45" xr10:uidLastSave="{00000000-0000-0000-0000-000000000000}"/>
  <bookViews>
    <workbookView xWindow="1725" yWindow="1725" windowWidth="2400" windowHeight="585" activeTab="1" xr2:uid="{00000000-000D-0000-FFFF-FFFF00000000}"/>
  </bookViews>
  <sheets>
    <sheet name="Estadísticas" sheetId="4" r:id="rId1"/>
    <sheet name="Estadísticas por Mpio" sheetId="5" r:id="rId2"/>
  </sheets>
  <definedNames>
    <definedName name="_xlnm._FilterDatabase" localSheetId="1" hidden="1">'Estadísticas por Mpio'!$C$106:$P$151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5" l="1"/>
  <c r="E33" i="5"/>
  <c r="F7" i="4"/>
  <c r="F16" i="4" s="1"/>
  <c r="F83" i="4" l="1"/>
  <c r="E43" i="4" l="1"/>
  <c r="E164" i="5" l="1"/>
  <c r="F163" i="5"/>
  <c r="G163" i="5"/>
  <c r="H163" i="5"/>
  <c r="H164" i="5" s="1"/>
  <c r="I163" i="5"/>
  <c r="J163" i="5"/>
  <c r="K163" i="5"/>
  <c r="E163" i="5"/>
  <c r="F158" i="5"/>
  <c r="G158" i="5"/>
  <c r="G164" i="5" s="1"/>
  <c r="H158" i="5"/>
  <c r="I158" i="5"/>
  <c r="J158" i="5"/>
  <c r="K158" i="5"/>
  <c r="K164" i="5" s="1"/>
  <c r="E158" i="5"/>
  <c r="L162" i="5"/>
  <c r="L161" i="5"/>
  <c r="L160" i="5"/>
  <c r="L159" i="5"/>
  <c r="L157" i="5"/>
  <c r="L156" i="5"/>
  <c r="O150" i="5"/>
  <c r="N150" i="5"/>
  <c r="M150" i="5"/>
  <c r="L150" i="5"/>
  <c r="K150" i="5"/>
  <c r="J150" i="5"/>
  <c r="I150" i="5"/>
  <c r="H150" i="5"/>
  <c r="G150" i="5"/>
  <c r="F150" i="5"/>
  <c r="E150" i="5"/>
  <c r="O148" i="5"/>
  <c r="N148" i="5"/>
  <c r="M148" i="5"/>
  <c r="L148" i="5"/>
  <c r="K148" i="5"/>
  <c r="J148" i="5"/>
  <c r="I148" i="5"/>
  <c r="H148" i="5"/>
  <c r="G148" i="5"/>
  <c r="F148" i="5"/>
  <c r="E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O134" i="5"/>
  <c r="N134" i="5"/>
  <c r="M134" i="5"/>
  <c r="L134" i="5"/>
  <c r="K134" i="5"/>
  <c r="J134" i="5"/>
  <c r="I134" i="5"/>
  <c r="H134" i="5"/>
  <c r="G134" i="5"/>
  <c r="F134" i="5"/>
  <c r="E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0" i="5"/>
  <c r="O98" i="5"/>
  <c r="N98" i="5"/>
  <c r="M98" i="5"/>
  <c r="L98" i="5"/>
  <c r="K98" i="5"/>
  <c r="J98" i="5"/>
  <c r="I98" i="5"/>
  <c r="H98" i="5"/>
  <c r="G98" i="5"/>
  <c r="F98" i="5"/>
  <c r="E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O84" i="5"/>
  <c r="O101" i="5" s="1"/>
  <c r="N84" i="5"/>
  <c r="N101" i="5" s="1"/>
  <c r="M84" i="5"/>
  <c r="M101" i="5" s="1"/>
  <c r="L84" i="5"/>
  <c r="K84" i="5"/>
  <c r="K101" i="5" s="1"/>
  <c r="J84" i="5"/>
  <c r="J101" i="5" s="1"/>
  <c r="I84" i="5"/>
  <c r="I101" i="5" s="1"/>
  <c r="H84" i="5"/>
  <c r="G84" i="5"/>
  <c r="G101" i="5" s="1"/>
  <c r="F84" i="5"/>
  <c r="F101" i="5" s="1"/>
  <c r="E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G50" i="5"/>
  <c r="F50" i="5"/>
  <c r="E50" i="5"/>
  <c r="E51" i="5" s="1"/>
  <c r="G48" i="5"/>
  <c r="F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G33" i="5"/>
  <c r="F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J164" i="5" l="1"/>
  <c r="I164" i="5"/>
  <c r="P84" i="5"/>
  <c r="F164" i="5"/>
  <c r="H48" i="5"/>
  <c r="L163" i="5"/>
  <c r="L158" i="5"/>
  <c r="F151" i="5"/>
  <c r="J151" i="5"/>
  <c r="N151" i="5"/>
  <c r="G51" i="5"/>
  <c r="H151" i="5"/>
  <c r="L151" i="5"/>
  <c r="P148" i="5"/>
  <c r="H50" i="5"/>
  <c r="E151" i="5"/>
  <c r="I151" i="5"/>
  <c r="M151" i="5"/>
  <c r="H33" i="5"/>
  <c r="H51" i="5" s="1"/>
  <c r="P98" i="5"/>
  <c r="H101" i="5"/>
  <c r="L101" i="5"/>
  <c r="P150" i="5"/>
  <c r="G151" i="5"/>
  <c r="K151" i="5"/>
  <c r="O151" i="5"/>
  <c r="F51" i="5"/>
  <c r="P134" i="5"/>
  <c r="P151" i="5" s="1"/>
  <c r="E101" i="5"/>
  <c r="F113" i="4"/>
  <c r="F109" i="4"/>
  <c r="F111" i="4"/>
  <c r="F110" i="4"/>
  <c r="F108" i="4"/>
  <c r="F112" i="4"/>
  <c r="F107" i="4"/>
  <c r="F106" i="4"/>
  <c r="F105" i="4"/>
  <c r="F104" i="4"/>
  <c r="F103" i="4"/>
  <c r="F102" i="4"/>
  <c r="F101" i="4"/>
  <c r="F100" i="4"/>
  <c r="F99" i="4"/>
  <c r="F98" i="4"/>
  <c r="F97" i="4"/>
  <c r="F82" i="4"/>
  <c r="F85" i="4"/>
  <c r="F81" i="4"/>
  <c r="F80" i="4"/>
  <c r="F79" i="4"/>
  <c r="F78" i="4"/>
  <c r="F77" i="4"/>
  <c r="F86" i="4"/>
  <c r="F76" i="4"/>
  <c r="F75" i="4"/>
  <c r="F74" i="4"/>
  <c r="F73" i="4"/>
  <c r="F72" i="4"/>
  <c r="F71" i="4"/>
  <c r="F70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P101" i="5" l="1"/>
  <c r="L164" i="5"/>
  <c r="F37" i="4"/>
  <c r="F11" i="4"/>
  <c r="F15" i="4"/>
  <c r="F26" i="4"/>
  <c r="F30" i="4"/>
  <c r="F34" i="4"/>
  <c r="F31" i="4"/>
  <c r="F12" i="4"/>
  <c r="F27" i="4"/>
  <c r="F35" i="4"/>
  <c r="F13" i="4"/>
  <c r="F24" i="4"/>
  <c r="F28" i="4"/>
  <c r="F32" i="4"/>
  <c r="F36" i="4"/>
  <c r="F14" i="4"/>
  <c r="F25" i="4"/>
  <c r="F29" i="4"/>
  <c r="F33" i="4"/>
</calcChain>
</file>

<file path=xl/sharedStrings.xml><?xml version="1.0" encoding="utf-8"?>
<sst xmlns="http://schemas.openxmlformats.org/spreadsheetml/2006/main" count="347" uniqueCount="109">
  <si>
    <t>Total de ingresos</t>
  </si>
  <si>
    <t>Correo electrónico</t>
  </si>
  <si>
    <t xml:space="preserve">Buzón </t>
  </si>
  <si>
    <t>Otro</t>
  </si>
  <si>
    <t>Canal de ingreso</t>
  </si>
  <si>
    <t>Comentarios</t>
  </si>
  <si>
    <t>Inquietudes</t>
  </si>
  <si>
    <t>Propuestas</t>
  </si>
  <si>
    <t>Conservación</t>
  </si>
  <si>
    <t>Educación ambiental</t>
  </si>
  <si>
    <t>Sostenibilidad financiera</t>
  </si>
  <si>
    <t>más de una línea temática</t>
  </si>
  <si>
    <t>Abrego</t>
  </si>
  <si>
    <t>Arboledas</t>
  </si>
  <si>
    <t>Bochalema</t>
  </si>
  <si>
    <t>Bucaramanga</t>
  </si>
  <si>
    <t>Bucarasica</t>
  </si>
  <si>
    <t>Cáchira</t>
  </si>
  <si>
    <t>Cácota</t>
  </si>
  <si>
    <t>California</t>
  </si>
  <si>
    <t>Charta</t>
  </si>
  <si>
    <t>Chinácota</t>
  </si>
  <si>
    <t>Chitagá</t>
  </si>
  <si>
    <t>Cucutilla</t>
  </si>
  <si>
    <t>El Playón</t>
  </si>
  <si>
    <t>El Zulia</t>
  </si>
  <si>
    <t>Floridablanca</t>
  </si>
  <si>
    <t>Girón</t>
  </si>
  <si>
    <t>Gramalote</t>
  </si>
  <si>
    <t>Guaca</t>
  </si>
  <si>
    <t>La Esperanza</t>
  </si>
  <si>
    <t>Labateca</t>
  </si>
  <si>
    <t>Los Patios</t>
  </si>
  <si>
    <t>Lourdes</t>
  </si>
  <si>
    <t>Matanza</t>
  </si>
  <si>
    <t>Mutiscua</t>
  </si>
  <si>
    <t>Pamplona</t>
  </si>
  <si>
    <t>Pamplonita</t>
  </si>
  <si>
    <t>Piedecuesta</t>
  </si>
  <si>
    <t>Salazar de las Palmas</t>
  </si>
  <si>
    <t>Santa Bárbara</t>
  </si>
  <si>
    <t>Santiago</t>
  </si>
  <si>
    <t>Suratá</t>
  </si>
  <si>
    <t>Toledo</t>
  </si>
  <si>
    <t>Tona</t>
  </si>
  <si>
    <t>Vetas</t>
  </si>
  <si>
    <t>Villa Caro</t>
  </si>
  <si>
    <t>Villa del Rosario</t>
  </si>
  <si>
    <t>Ineludible 4</t>
  </si>
  <si>
    <t xml:space="preserve">Todos </t>
  </si>
  <si>
    <t>Muro Santurbán</t>
  </si>
  <si>
    <t xml:space="preserve">Formatos de recepción </t>
  </si>
  <si>
    <t xml:space="preserve">Documentos escritos </t>
  </si>
  <si>
    <t>Cantidad</t>
  </si>
  <si>
    <t>%</t>
  </si>
  <si>
    <t>Aportes Ineludible 4</t>
  </si>
  <si>
    <t>Categoría Temática</t>
  </si>
  <si>
    <t>Administración</t>
  </si>
  <si>
    <t>Planificación</t>
  </si>
  <si>
    <t>Armonización de instrumentos técnicos y normativos para la gobernanza del agua en el Páramo</t>
  </si>
  <si>
    <t>Gestión de la información y el conocimiento</t>
  </si>
  <si>
    <t>Participación y articulación de actores</t>
  </si>
  <si>
    <t>Todas</t>
  </si>
  <si>
    <t xml:space="preserve">Clasificación por: </t>
  </si>
  <si>
    <t xml:space="preserve">Vacía </t>
  </si>
  <si>
    <t>Categoría</t>
  </si>
  <si>
    <t>Categoría Funcional</t>
  </si>
  <si>
    <t>Municipio</t>
  </si>
  <si>
    <t xml:space="preserve">Propuestas </t>
  </si>
  <si>
    <t xml:space="preserve">Inquietudes </t>
  </si>
  <si>
    <t>Total</t>
  </si>
  <si>
    <t>Norte de Santander</t>
  </si>
  <si>
    <t>Puerto Santander </t>
  </si>
  <si>
    <t>San Cayetano </t>
  </si>
  <si>
    <t>Santo Domingo de Silos</t>
  </si>
  <si>
    <t>Subtotal</t>
  </si>
  <si>
    <t>Santander</t>
  </si>
  <si>
    <t>Departamento</t>
  </si>
  <si>
    <t>No determinada</t>
  </si>
  <si>
    <t>San Jose  de Cúcuta</t>
  </si>
  <si>
    <t>Chitaga</t>
  </si>
  <si>
    <t>Educación Ambiental</t>
  </si>
  <si>
    <t>San Jose de Cúcuta</t>
  </si>
  <si>
    <t>Puerto Santander</t>
  </si>
  <si>
    <t>Armonización</t>
  </si>
  <si>
    <t xml:space="preserve">Propuestas concordantes y homologadas </t>
  </si>
  <si>
    <t>Propuestas atendidas desde lo formulado en el ineludible 6</t>
  </si>
  <si>
    <t xml:space="preserve">Propuestas para análisis de pertinencia </t>
  </si>
  <si>
    <t xml:space="preserve">Girón </t>
  </si>
  <si>
    <t>Administración y Gestion de la información y el conocimiento</t>
  </si>
  <si>
    <t>Clasificación Ineludible</t>
  </si>
  <si>
    <t>Cantidad Total</t>
  </si>
  <si>
    <t>Clasificación Aportes al Ineludible 4</t>
  </si>
  <si>
    <t>Clasificación Propuestas al Ineludible 4</t>
  </si>
  <si>
    <t>Número total de Propuestas</t>
  </si>
  <si>
    <t>Clasificación Inquietudes sobre el Ineludible 4</t>
  </si>
  <si>
    <t>Clasificación Comentarios sobre el Ineludible 4</t>
  </si>
  <si>
    <t>Análisis Aportes por Municipio</t>
  </si>
  <si>
    <t>Clasificación Aportes por Categoría Funcional</t>
  </si>
  <si>
    <t>Clasificación Propuestas por Categoría Temática</t>
  </si>
  <si>
    <t>Clasificación Inquietudes por Categoría Temática</t>
  </si>
  <si>
    <t>Resultados Análisis de Concordancia y Pertinencia</t>
  </si>
  <si>
    <t>Análisis Concordancia</t>
  </si>
  <si>
    <t>Análisis Pertinencia</t>
  </si>
  <si>
    <t>Propuestas Pertinentes</t>
  </si>
  <si>
    <t>Propuestas No Pertinentes</t>
  </si>
  <si>
    <t>Clasificación Comentarios por Categoría Temática</t>
  </si>
  <si>
    <t>Sostenibilidad Financiera</t>
  </si>
  <si>
    <t>No evaluada porque no se identifico a que acto administrativo solicitaba se tuviese en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</si>
</sst>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0" fillId="0" borderId="0" xfId="0" applyFill="1"/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1" fontId="0" fillId="0" borderId="2" xfId="0" applyNumberFormat="1" applyBorder="1"/>
    <xf numFmtId="0" fontId="0" fillId="0" borderId="0" xfId="0" applyFill="1" applyBorder="1"/>
    <xf numFmtId="0" fontId="0" fillId="0" borderId="2" xfId="0" applyFill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0" borderId="0" xfId="0" applyFont="1" applyFill="1" applyBorder="1" applyAlignment="1"/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1" fontId="6" fillId="0" borderId="2" xfId="0" applyNumberFormat="1" applyFont="1" applyBorder="1"/>
    <xf numFmtId="0" fontId="0" fillId="0" borderId="10" xfId="0" applyBorder="1"/>
    <xf numFmtId="1" fontId="0" fillId="0" borderId="13" xfId="0" applyNumberFormat="1" applyBorder="1"/>
    <xf numFmtId="1" fontId="6" fillId="0" borderId="13" xfId="0" applyNumberFormat="1" applyFont="1" applyBorder="1"/>
    <xf numFmtId="0" fontId="0" fillId="0" borderId="15" xfId="0" applyFill="1" applyBorder="1"/>
    <xf numFmtId="1" fontId="0" fillId="0" borderId="16" xfId="0" applyNumberFormat="1" applyFill="1" applyBorder="1"/>
    <xf numFmtId="0" fontId="1" fillId="0" borderId="17" xfId="0" applyFont="1" applyFill="1" applyBorder="1" applyAlignment="1">
      <alignment wrapText="1"/>
    </xf>
    <xf numFmtId="0" fontId="0" fillId="0" borderId="15" xfId="0" applyBorder="1"/>
    <xf numFmtId="1" fontId="6" fillId="0" borderId="11" xfId="0" applyNumberFormat="1" applyFont="1" applyBorder="1"/>
    <xf numFmtId="1" fontId="7" fillId="0" borderId="13" xfId="0" applyNumberFormat="1" applyFont="1" applyBorder="1"/>
    <xf numFmtId="1" fontId="7" fillId="0" borderId="16" xfId="0" applyNumberFormat="1" applyFont="1" applyBorder="1"/>
    <xf numFmtId="0" fontId="6" fillId="0" borderId="2" xfId="0" applyFont="1" applyBorder="1"/>
    <xf numFmtId="0" fontId="8" fillId="0" borderId="2" xfId="0" applyFont="1" applyBorder="1"/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8" fillId="0" borderId="10" xfId="0" applyFont="1" applyBorder="1"/>
    <xf numFmtId="1" fontId="7" fillId="0" borderId="11" xfId="0" applyNumberFormat="1" applyFont="1" applyBorder="1"/>
    <xf numFmtId="1" fontId="0" fillId="0" borderId="16" xfId="0" applyNumberFormat="1" applyBorder="1"/>
    <xf numFmtId="0" fontId="6" fillId="0" borderId="10" xfId="0" applyFont="1" applyBorder="1"/>
    <xf numFmtId="0" fontId="7" fillId="0" borderId="10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6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1" fontId="1" fillId="0" borderId="2" xfId="0" applyNumberFormat="1" applyFont="1" applyBorder="1"/>
    <xf numFmtId="0" fontId="0" fillId="0" borderId="2" xfId="0" applyBorder="1" applyAlignment="1">
      <alignment horizontal="center" vertical="center"/>
    </xf>
    <xf numFmtId="1" fontId="8" fillId="0" borderId="2" xfId="0" applyNumberFormat="1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Aportes para Ineludible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7783339905139195"/>
          <c:w val="0.97478840624016838"/>
          <c:h val="0.6998329360226361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99F-4E07-A84C-7D25D7C42B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99F-4E07-A84C-7D25D7C42B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Estadísticas!$D$7:$D$8</c:f>
              <c:strCache>
                <c:ptCount val="2"/>
                <c:pt idx="0">
                  <c:v>Ineludible 4</c:v>
                </c:pt>
                <c:pt idx="1">
                  <c:v>Todos </c:v>
                </c:pt>
              </c:strCache>
            </c:strRef>
          </c:cat>
          <c:val>
            <c:numRef>
              <c:f>Estadísticas!$E$7:$E$8</c:f>
              <c:numCache>
                <c:formatCode>General</c:formatCode>
                <c:ptCount val="2"/>
                <c:pt idx="0">
                  <c:v>281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9F-4E07-A84C-7D25D7C42B1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Inquietudes</a:t>
            </a:r>
            <a:r>
              <a:rPr lang="es-CO" sz="1400" baseline="0"/>
              <a:t> por Categoría Temática</a:t>
            </a:r>
            <a:endParaRPr lang="es-CO" sz="1400"/>
          </a:p>
        </c:rich>
      </c:tx>
      <c:layout>
        <c:manualLayout>
          <c:xMode val="edge"/>
          <c:yMode val="edge"/>
          <c:x val="0.27100896840191796"/>
          <c:y val="3.0769224556990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4361067057430705E-2"/>
          <c:y val="0.15095071900213181"/>
          <c:w val="0.90849107774587723"/>
          <c:h val="0.490812666676407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Estadísticas!$D$103</c:f>
              <c:strCache>
                <c:ptCount val="1"/>
                <c:pt idx="0">
                  <c:v>Administración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B-4D9A-B9BD-02F32A323156}"/>
            </c:ext>
          </c:extLst>
        </c:ser>
        <c:ser>
          <c:idx val="1"/>
          <c:order val="1"/>
          <c:tx>
            <c:strRef>
              <c:f>Estadísticas!$D$104</c:f>
              <c:strCache>
                <c:ptCount val="1"/>
                <c:pt idx="0">
                  <c:v>Armonización de instrumentos técnicos y normativos para la gobernanza del agua en el Páramo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0B-4D9A-B9BD-02F32A323156}"/>
            </c:ext>
          </c:extLst>
        </c:ser>
        <c:ser>
          <c:idx val="2"/>
          <c:order val="2"/>
          <c:tx>
            <c:strRef>
              <c:f>Estadísticas!$D$105</c:f>
              <c:strCache>
                <c:ptCount val="1"/>
                <c:pt idx="0">
                  <c:v>Conservación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B-4D9A-B9BD-02F32A323156}"/>
            </c:ext>
          </c:extLst>
        </c:ser>
        <c:ser>
          <c:idx val="3"/>
          <c:order val="3"/>
          <c:tx>
            <c:strRef>
              <c:f>Estadísticas!$D$106</c:f>
              <c:strCache>
                <c:ptCount val="1"/>
                <c:pt idx="0">
                  <c:v>Educación ambiental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0B-4D9A-B9BD-02F32A323156}"/>
            </c:ext>
          </c:extLst>
        </c:ser>
        <c:ser>
          <c:idx val="4"/>
          <c:order val="4"/>
          <c:tx>
            <c:strRef>
              <c:f>Estadísticas!$D$107</c:f>
              <c:strCache>
                <c:ptCount val="1"/>
                <c:pt idx="0">
                  <c:v>Gestión de la información y el conocimiento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0B-4D9A-B9BD-02F32A323156}"/>
            </c:ext>
          </c:extLst>
        </c:ser>
        <c:ser>
          <c:idx val="5"/>
          <c:order val="5"/>
          <c:tx>
            <c:strRef>
              <c:f>Estadísticas!$D$108</c:f>
              <c:strCache>
                <c:ptCount val="1"/>
                <c:pt idx="0">
                  <c:v>Planificación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0B-4D9A-B9BD-02F32A323156}"/>
            </c:ext>
          </c:extLst>
        </c:ser>
        <c:ser>
          <c:idx val="6"/>
          <c:order val="6"/>
          <c:tx>
            <c:strRef>
              <c:f>Estadísticas!$D$109</c:f>
              <c:strCache>
                <c:ptCount val="1"/>
                <c:pt idx="0">
                  <c:v>más de una línea temática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Estadísticas!$E$109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0B-4D9A-B9BD-02F32A3231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1625344"/>
        <c:axId val="131626880"/>
      </c:barChart>
      <c:catAx>
        <c:axId val="131625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1626880"/>
        <c:crosses val="autoZero"/>
        <c:auto val="1"/>
        <c:lblAlgn val="ctr"/>
        <c:lblOffset val="100"/>
        <c:noMultiLvlLbl val="0"/>
      </c:catAx>
      <c:valAx>
        <c:axId val="13162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62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265082894165208E-2"/>
          <c:y val="0.66038345632323137"/>
          <c:w val="0.93962895604780405"/>
          <c:h val="0.32299933247659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'Estadísticas por Mpio'!$J$18</c:f>
              <c:strCache>
                <c:ptCount val="1"/>
                <c:pt idx="0">
                  <c:v>Propuestas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Mpio'!$K$17:$M$17</c:f>
              <c:strCache>
                <c:ptCount val="3"/>
                <c:pt idx="0">
                  <c:v>Norte de Santander</c:v>
                </c:pt>
                <c:pt idx="1">
                  <c:v>Santander</c:v>
                </c:pt>
                <c:pt idx="2">
                  <c:v>No determinada</c:v>
                </c:pt>
              </c:strCache>
            </c:strRef>
          </c:cat>
          <c:val>
            <c:numRef>
              <c:f>'Estadísticas por Mpio'!$K$18:$M$18</c:f>
              <c:numCache>
                <c:formatCode>General</c:formatCode>
                <c:ptCount val="3"/>
                <c:pt idx="0">
                  <c:v>176</c:v>
                </c:pt>
                <c:pt idx="1">
                  <c:v>62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E-4803-8EB4-E6687A4E4C79}"/>
            </c:ext>
          </c:extLst>
        </c:ser>
        <c:ser>
          <c:idx val="1"/>
          <c:order val="1"/>
          <c:tx>
            <c:strRef>
              <c:f>'Estadísticas por Mpio'!$J$19</c:f>
              <c:strCache>
                <c:ptCount val="1"/>
                <c:pt idx="0">
                  <c:v>Comentarios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Mpio'!$K$17:$M$17</c:f>
              <c:strCache>
                <c:ptCount val="3"/>
                <c:pt idx="0">
                  <c:v>Norte de Santander</c:v>
                </c:pt>
                <c:pt idx="1">
                  <c:v>Santander</c:v>
                </c:pt>
                <c:pt idx="2">
                  <c:v>No determinada</c:v>
                </c:pt>
              </c:strCache>
            </c:strRef>
          </c:cat>
          <c:val>
            <c:numRef>
              <c:f>'Estadísticas por Mpio'!$K$19:$M$19</c:f>
              <c:numCache>
                <c:formatCode>General</c:formatCode>
                <c:ptCount val="3"/>
                <c:pt idx="0">
                  <c:v>58</c:v>
                </c:pt>
                <c:pt idx="1">
                  <c:v>39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E-4803-8EB4-E6687A4E4C79}"/>
            </c:ext>
          </c:extLst>
        </c:ser>
        <c:ser>
          <c:idx val="2"/>
          <c:order val="2"/>
          <c:tx>
            <c:strRef>
              <c:f>'Estadísticas por Mpio'!$J$20</c:f>
              <c:strCache>
                <c:ptCount val="1"/>
                <c:pt idx="0">
                  <c:v>Inquietudes 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2.5225224509463729E-2"/>
                  <c:y val="-2.7654332816084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E-4803-8EB4-E6687A4E4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Mpio'!$K$17:$M$17</c:f>
              <c:strCache>
                <c:ptCount val="3"/>
                <c:pt idx="0">
                  <c:v>Norte de Santander</c:v>
                </c:pt>
                <c:pt idx="1">
                  <c:v>Santander</c:v>
                </c:pt>
                <c:pt idx="2">
                  <c:v>No determinada</c:v>
                </c:pt>
              </c:strCache>
            </c:strRef>
          </c:cat>
          <c:val>
            <c:numRef>
              <c:f>'Estadísticas por Mpio'!$K$20:$M$20</c:f>
              <c:numCache>
                <c:formatCode>General</c:formatCode>
                <c:ptCount val="3"/>
                <c:pt idx="0">
                  <c:v>7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CE-4803-8EB4-E6687A4E4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131746432"/>
        <c:axId val="131748224"/>
        <c:axId val="0"/>
      </c:bar3DChart>
      <c:catAx>
        <c:axId val="131746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31748224"/>
        <c:crosses val="autoZero"/>
        <c:auto val="1"/>
        <c:lblAlgn val="ctr"/>
        <c:lblOffset val="100"/>
        <c:noMultiLvlLbl val="0"/>
      </c:catAx>
      <c:valAx>
        <c:axId val="131748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7464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	Norte de Santander</a:t>
            </a:r>
          </a:p>
        </c:rich>
      </c:tx>
      <c:layout>
        <c:manualLayout>
          <c:xMode val="edge"/>
          <c:yMode val="edge"/>
          <c:x val="0.27539379379128054"/>
          <c:y val="1.6548464589152441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'Estadísticas por Mpio'!$E$5</c:f>
              <c:strCache>
                <c:ptCount val="1"/>
                <c:pt idx="0">
                  <c:v>Propuestas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Mpio'!$D$6:$D$32</c:f>
              <c:strCache>
                <c:ptCount val="27"/>
                <c:pt idx="0">
                  <c:v>Abrego</c:v>
                </c:pt>
                <c:pt idx="1">
                  <c:v>Arboledas</c:v>
                </c:pt>
                <c:pt idx="2">
                  <c:v>Bochalema</c:v>
                </c:pt>
                <c:pt idx="3">
                  <c:v>Bucarasica</c:v>
                </c:pt>
                <c:pt idx="4">
                  <c:v>Cáchira</c:v>
                </c:pt>
                <c:pt idx="5">
                  <c:v>Cácota</c:v>
                </c:pt>
                <c:pt idx="6">
                  <c:v>Chinácota</c:v>
                </c:pt>
                <c:pt idx="7">
                  <c:v>Chitagá</c:v>
                </c:pt>
                <c:pt idx="8">
                  <c:v>Cucutilla</c:v>
                </c:pt>
                <c:pt idx="9">
                  <c:v>El Zulia</c:v>
                </c:pt>
                <c:pt idx="10">
                  <c:v>Gramalote</c:v>
                </c:pt>
                <c:pt idx="11">
                  <c:v>Labateca</c:v>
                </c:pt>
                <c:pt idx="12">
                  <c:v>La Esperanza</c:v>
                </c:pt>
                <c:pt idx="13">
                  <c:v>Los Patios</c:v>
                </c:pt>
                <c:pt idx="14">
                  <c:v>Lourdes</c:v>
                </c:pt>
                <c:pt idx="15">
                  <c:v>Mutiscua</c:v>
                </c:pt>
                <c:pt idx="16">
                  <c:v>Pamplona</c:v>
                </c:pt>
                <c:pt idx="17">
                  <c:v>Pamplonita</c:v>
                </c:pt>
                <c:pt idx="18">
                  <c:v>Puerto Santander </c:v>
                </c:pt>
                <c:pt idx="19">
                  <c:v>Salazar de las Palmas</c:v>
                </c:pt>
                <c:pt idx="20">
                  <c:v>San Cayetano </c:v>
                </c:pt>
                <c:pt idx="21">
                  <c:v>San Jose  de Cúcuta</c:v>
                </c:pt>
                <c:pt idx="22">
                  <c:v>Santiago</c:v>
                </c:pt>
                <c:pt idx="23">
                  <c:v>Santo Domingo de Silos</c:v>
                </c:pt>
                <c:pt idx="24">
                  <c:v>Toledo</c:v>
                </c:pt>
                <c:pt idx="25">
                  <c:v>Villa Caro</c:v>
                </c:pt>
                <c:pt idx="26">
                  <c:v>Villa del Rosario</c:v>
                </c:pt>
              </c:strCache>
            </c:strRef>
          </c:cat>
          <c:val>
            <c:numRef>
              <c:f>'Estadísticas por Mpio'!$E$6:$E$32</c:f>
              <c:numCache>
                <c:formatCode>General</c:formatCode>
                <c:ptCount val="27"/>
                <c:pt idx="0">
                  <c:v>8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  <c:pt idx="6">
                  <c:v>7</c:v>
                </c:pt>
                <c:pt idx="7">
                  <c:v>13</c:v>
                </c:pt>
                <c:pt idx="8">
                  <c:v>10</c:v>
                </c:pt>
                <c:pt idx="9">
                  <c:v>9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6</c:v>
                </c:pt>
                <c:pt idx="14">
                  <c:v>3</c:v>
                </c:pt>
                <c:pt idx="15">
                  <c:v>5</c:v>
                </c:pt>
                <c:pt idx="16">
                  <c:v>8</c:v>
                </c:pt>
                <c:pt idx="17">
                  <c:v>10</c:v>
                </c:pt>
                <c:pt idx="18">
                  <c:v>9</c:v>
                </c:pt>
                <c:pt idx="19">
                  <c:v>9</c:v>
                </c:pt>
                <c:pt idx="20">
                  <c:v>5</c:v>
                </c:pt>
                <c:pt idx="21">
                  <c:v>13</c:v>
                </c:pt>
                <c:pt idx="22">
                  <c:v>2</c:v>
                </c:pt>
                <c:pt idx="23">
                  <c:v>7</c:v>
                </c:pt>
                <c:pt idx="24">
                  <c:v>5</c:v>
                </c:pt>
                <c:pt idx="25">
                  <c:v>1</c:v>
                </c:pt>
                <c:pt idx="2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0-4A5D-89DC-513BCB2D75F8}"/>
            </c:ext>
          </c:extLst>
        </c:ser>
        <c:ser>
          <c:idx val="1"/>
          <c:order val="1"/>
          <c:tx>
            <c:strRef>
              <c:f>'Estadísticas por Mpio'!$F$5</c:f>
              <c:strCache>
                <c:ptCount val="1"/>
                <c:pt idx="0">
                  <c:v>Comentarios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Mpio'!$D$6:$D$32</c:f>
              <c:strCache>
                <c:ptCount val="27"/>
                <c:pt idx="0">
                  <c:v>Abrego</c:v>
                </c:pt>
                <c:pt idx="1">
                  <c:v>Arboledas</c:v>
                </c:pt>
                <c:pt idx="2">
                  <c:v>Bochalema</c:v>
                </c:pt>
                <c:pt idx="3">
                  <c:v>Bucarasica</c:v>
                </c:pt>
                <c:pt idx="4">
                  <c:v>Cáchira</c:v>
                </c:pt>
                <c:pt idx="5">
                  <c:v>Cácota</c:v>
                </c:pt>
                <c:pt idx="6">
                  <c:v>Chinácota</c:v>
                </c:pt>
                <c:pt idx="7">
                  <c:v>Chitagá</c:v>
                </c:pt>
                <c:pt idx="8">
                  <c:v>Cucutilla</c:v>
                </c:pt>
                <c:pt idx="9">
                  <c:v>El Zulia</c:v>
                </c:pt>
                <c:pt idx="10">
                  <c:v>Gramalote</c:v>
                </c:pt>
                <c:pt idx="11">
                  <c:v>Labateca</c:v>
                </c:pt>
                <c:pt idx="12">
                  <c:v>La Esperanza</c:v>
                </c:pt>
                <c:pt idx="13">
                  <c:v>Los Patios</c:v>
                </c:pt>
                <c:pt idx="14">
                  <c:v>Lourdes</c:v>
                </c:pt>
                <c:pt idx="15">
                  <c:v>Mutiscua</c:v>
                </c:pt>
                <c:pt idx="16">
                  <c:v>Pamplona</c:v>
                </c:pt>
                <c:pt idx="17">
                  <c:v>Pamplonita</c:v>
                </c:pt>
                <c:pt idx="18">
                  <c:v>Puerto Santander </c:v>
                </c:pt>
                <c:pt idx="19">
                  <c:v>Salazar de las Palmas</c:v>
                </c:pt>
                <c:pt idx="20">
                  <c:v>San Cayetano </c:v>
                </c:pt>
                <c:pt idx="21">
                  <c:v>San Jose  de Cúcuta</c:v>
                </c:pt>
                <c:pt idx="22">
                  <c:v>Santiago</c:v>
                </c:pt>
                <c:pt idx="23">
                  <c:v>Santo Domingo de Silos</c:v>
                </c:pt>
                <c:pt idx="24">
                  <c:v>Toledo</c:v>
                </c:pt>
                <c:pt idx="25">
                  <c:v>Villa Caro</c:v>
                </c:pt>
                <c:pt idx="26">
                  <c:v>Villa del Rosario</c:v>
                </c:pt>
              </c:strCache>
            </c:strRef>
          </c:cat>
          <c:val>
            <c:numRef>
              <c:f>'Estadísticas por Mpio'!$F$6:$F$32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4">
                  <c:v>6</c:v>
                </c:pt>
                <c:pt idx="7">
                  <c:v>6</c:v>
                </c:pt>
                <c:pt idx="8">
                  <c:v>1</c:v>
                </c:pt>
                <c:pt idx="9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5">
                  <c:v>2</c:v>
                </c:pt>
                <c:pt idx="16">
                  <c:v>3</c:v>
                </c:pt>
                <c:pt idx="18">
                  <c:v>1</c:v>
                </c:pt>
                <c:pt idx="21">
                  <c:v>15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0-4A5D-89DC-513BCB2D75F8}"/>
            </c:ext>
          </c:extLst>
        </c:ser>
        <c:ser>
          <c:idx val="2"/>
          <c:order val="2"/>
          <c:tx>
            <c:strRef>
              <c:f>'Estadísticas por Mpio'!$G$5</c:f>
              <c:strCache>
                <c:ptCount val="1"/>
                <c:pt idx="0">
                  <c:v>Inquietudes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Mpio'!$D$6:$D$32</c:f>
              <c:strCache>
                <c:ptCount val="27"/>
                <c:pt idx="0">
                  <c:v>Abrego</c:v>
                </c:pt>
                <c:pt idx="1">
                  <c:v>Arboledas</c:v>
                </c:pt>
                <c:pt idx="2">
                  <c:v>Bochalema</c:v>
                </c:pt>
                <c:pt idx="3">
                  <c:v>Bucarasica</c:v>
                </c:pt>
                <c:pt idx="4">
                  <c:v>Cáchira</c:v>
                </c:pt>
                <c:pt idx="5">
                  <c:v>Cácota</c:v>
                </c:pt>
                <c:pt idx="6">
                  <c:v>Chinácota</c:v>
                </c:pt>
                <c:pt idx="7">
                  <c:v>Chitagá</c:v>
                </c:pt>
                <c:pt idx="8">
                  <c:v>Cucutilla</c:v>
                </c:pt>
                <c:pt idx="9">
                  <c:v>El Zulia</c:v>
                </c:pt>
                <c:pt idx="10">
                  <c:v>Gramalote</c:v>
                </c:pt>
                <c:pt idx="11">
                  <c:v>Labateca</c:v>
                </c:pt>
                <c:pt idx="12">
                  <c:v>La Esperanza</c:v>
                </c:pt>
                <c:pt idx="13">
                  <c:v>Los Patios</c:v>
                </c:pt>
                <c:pt idx="14">
                  <c:v>Lourdes</c:v>
                </c:pt>
                <c:pt idx="15">
                  <c:v>Mutiscua</c:v>
                </c:pt>
                <c:pt idx="16">
                  <c:v>Pamplona</c:v>
                </c:pt>
                <c:pt idx="17">
                  <c:v>Pamplonita</c:v>
                </c:pt>
                <c:pt idx="18">
                  <c:v>Puerto Santander </c:v>
                </c:pt>
                <c:pt idx="19">
                  <c:v>Salazar de las Palmas</c:v>
                </c:pt>
                <c:pt idx="20">
                  <c:v>San Cayetano </c:v>
                </c:pt>
                <c:pt idx="21">
                  <c:v>San Jose  de Cúcuta</c:v>
                </c:pt>
                <c:pt idx="22">
                  <c:v>Santiago</c:v>
                </c:pt>
                <c:pt idx="23">
                  <c:v>Santo Domingo de Silos</c:v>
                </c:pt>
                <c:pt idx="24">
                  <c:v>Toledo</c:v>
                </c:pt>
                <c:pt idx="25">
                  <c:v>Villa Caro</c:v>
                </c:pt>
                <c:pt idx="26">
                  <c:v>Villa del Rosario</c:v>
                </c:pt>
              </c:strCache>
            </c:strRef>
          </c:cat>
          <c:val>
            <c:numRef>
              <c:f>'Estadísticas por Mpio'!$G$6:$G$32</c:f>
              <c:numCache>
                <c:formatCode>General</c:formatCode>
                <c:ptCount val="27"/>
                <c:pt idx="7">
                  <c:v>4</c:v>
                </c:pt>
                <c:pt idx="18">
                  <c:v>2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0-4A5D-89DC-513BCB2D75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84817408"/>
        <c:axId val="84882944"/>
        <c:axId val="0"/>
      </c:bar3DChart>
      <c:catAx>
        <c:axId val="848174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s-CO"/>
          </a:p>
        </c:txPr>
        <c:crossAx val="84882944"/>
        <c:crosses val="autoZero"/>
        <c:auto val="1"/>
        <c:lblAlgn val="ctr"/>
        <c:lblOffset val="100"/>
        <c:noMultiLvlLbl val="0"/>
      </c:catAx>
      <c:valAx>
        <c:axId val="84882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481740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Santander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'Estadísticas por Mpio'!$E$34</c:f>
              <c:strCache>
                <c:ptCount val="1"/>
                <c:pt idx="0">
                  <c:v>Propuestas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Mpio'!$D$35:$D$47</c:f>
              <c:strCache>
                <c:ptCount val="13"/>
                <c:pt idx="0">
                  <c:v>Bucaramanga</c:v>
                </c:pt>
                <c:pt idx="1">
                  <c:v>California</c:v>
                </c:pt>
                <c:pt idx="2">
                  <c:v>Charta</c:v>
                </c:pt>
                <c:pt idx="3">
                  <c:v>El Playón</c:v>
                </c:pt>
                <c:pt idx="4">
                  <c:v>Floridablanca</c:v>
                </c:pt>
                <c:pt idx="5">
                  <c:v>Girón</c:v>
                </c:pt>
                <c:pt idx="6">
                  <c:v>Guaca</c:v>
                </c:pt>
                <c:pt idx="7">
                  <c:v>Matanza</c:v>
                </c:pt>
                <c:pt idx="8">
                  <c:v>Piedecuesta</c:v>
                </c:pt>
                <c:pt idx="9">
                  <c:v>Santa Bárbara</c:v>
                </c:pt>
                <c:pt idx="10">
                  <c:v>Suratá</c:v>
                </c:pt>
                <c:pt idx="11">
                  <c:v>Tona</c:v>
                </c:pt>
                <c:pt idx="12">
                  <c:v>Vetas</c:v>
                </c:pt>
              </c:strCache>
            </c:strRef>
          </c:cat>
          <c:val>
            <c:numRef>
              <c:f>'Estadísticas por Mpio'!$E$35:$E$47</c:f>
              <c:numCache>
                <c:formatCode>General</c:formatCode>
                <c:ptCount val="13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10</c:v>
                </c:pt>
                <c:pt idx="1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E-492F-9092-C4C62E1BB5E7}"/>
            </c:ext>
          </c:extLst>
        </c:ser>
        <c:ser>
          <c:idx val="1"/>
          <c:order val="1"/>
          <c:tx>
            <c:strRef>
              <c:f>'Estadísticas por Mpio'!$F$34</c:f>
              <c:strCache>
                <c:ptCount val="1"/>
                <c:pt idx="0">
                  <c:v>Comentarios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Mpio'!$D$35:$D$47</c:f>
              <c:strCache>
                <c:ptCount val="13"/>
                <c:pt idx="0">
                  <c:v>Bucaramanga</c:v>
                </c:pt>
                <c:pt idx="1">
                  <c:v>California</c:v>
                </c:pt>
                <c:pt idx="2">
                  <c:v>Charta</c:v>
                </c:pt>
                <c:pt idx="3">
                  <c:v>El Playón</c:v>
                </c:pt>
                <c:pt idx="4">
                  <c:v>Floridablanca</c:v>
                </c:pt>
                <c:pt idx="5">
                  <c:v>Girón</c:v>
                </c:pt>
                <c:pt idx="6">
                  <c:v>Guaca</c:v>
                </c:pt>
                <c:pt idx="7">
                  <c:v>Matanza</c:v>
                </c:pt>
                <c:pt idx="8">
                  <c:v>Piedecuesta</c:v>
                </c:pt>
                <c:pt idx="9">
                  <c:v>Santa Bárbara</c:v>
                </c:pt>
                <c:pt idx="10">
                  <c:v>Suratá</c:v>
                </c:pt>
                <c:pt idx="11">
                  <c:v>Tona</c:v>
                </c:pt>
                <c:pt idx="12">
                  <c:v>Vetas</c:v>
                </c:pt>
              </c:strCache>
            </c:strRef>
          </c:cat>
          <c:val>
            <c:numRef>
              <c:f>'Estadísticas por Mpio'!$F$35:$F$47</c:f>
              <c:numCache>
                <c:formatCode>General</c:formatCode>
                <c:ptCount val="13"/>
                <c:pt idx="1">
                  <c:v>4</c:v>
                </c:pt>
                <c:pt idx="2">
                  <c:v>5</c:v>
                </c:pt>
                <c:pt idx="4">
                  <c:v>5</c:v>
                </c:pt>
                <c:pt idx="5">
                  <c:v>10</c:v>
                </c:pt>
                <c:pt idx="6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E-492F-9092-C4C62E1BB5E7}"/>
            </c:ext>
          </c:extLst>
        </c:ser>
        <c:ser>
          <c:idx val="2"/>
          <c:order val="2"/>
          <c:tx>
            <c:strRef>
              <c:f>'Estadísticas por Mpio'!$G$34</c:f>
              <c:strCache>
                <c:ptCount val="1"/>
                <c:pt idx="0">
                  <c:v>Inquietudes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por Mpio'!$D$35:$D$47</c:f>
              <c:strCache>
                <c:ptCount val="13"/>
                <c:pt idx="0">
                  <c:v>Bucaramanga</c:v>
                </c:pt>
                <c:pt idx="1">
                  <c:v>California</c:v>
                </c:pt>
                <c:pt idx="2">
                  <c:v>Charta</c:v>
                </c:pt>
                <c:pt idx="3">
                  <c:v>El Playón</c:v>
                </c:pt>
                <c:pt idx="4">
                  <c:v>Floridablanca</c:v>
                </c:pt>
                <c:pt idx="5">
                  <c:v>Girón</c:v>
                </c:pt>
                <c:pt idx="6">
                  <c:v>Guaca</c:v>
                </c:pt>
                <c:pt idx="7">
                  <c:v>Matanza</c:v>
                </c:pt>
                <c:pt idx="8">
                  <c:v>Piedecuesta</c:v>
                </c:pt>
                <c:pt idx="9">
                  <c:v>Santa Bárbara</c:v>
                </c:pt>
                <c:pt idx="10">
                  <c:v>Suratá</c:v>
                </c:pt>
                <c:pt idx="11">
                  <c:v>Tona</c:v>
                </c:pt>
                <c:pt idx="12">
                  <c:v>Vetas</c:v>
                </c:pt>
              </c:strCache>
            </c:strRef>
          </c:cat>
          <c:val>
            <c:numRef>
              <c:f>'Estadísticas por Mpio'!$G$35:$G$47</c:f>
              <c:numCache>
                <c:formatCode>General</c:formatCode>
                <c:ptCount val="13"/>
                <c:pt idx="3">
                  <c:v>1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E-492F-9092-C4C62E1BB5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cylinder"/>
        <c:axId val="67527424"/>
        <c:axId val="67528960"/>
        <c:axId val="0"/>
      </c:bar3DChart>
      <c:catAx>
        <c:axId val="675274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7528960"/>
        <c:crosses val="autoZero"/>
        <c:auto val="1"/>
        <c:lblAlgn val="ctr"/>
        <c:lblOffset val="100"/>
        <c:noMultiLvlLbl val="0"/>
      </c:catAx>
      <c:valAx>
        <c:axId val="6752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75274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Aportes por Canal de Ingreso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243209711792E-2"/>
          <c:y val="0.12909289617486341"/>
          <c:w val="0.90074291561012565"/>
          <c:h val="0.6643939004880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Estadísticas!$D$11</c:f>
              <c:strCache>
                <c:ptCount val="1"/>
                <c:pt idx="0">
                  <c:v>Muro Santurbán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Estadísticas!$E$11</c:f>
              <c:numCache>
                <c:formatCode>General</c:formatCode>
                <c:ptCount val="1"/>
                <c:pt idx="0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E-47F1-AA05-10CD39197501}"/>
            </c:ext>
          </c:extLst>
        </c:ser>
        <c:ser>
          <c:idx val="1"/>
          <c:order val="1"/>
          <c:tx>
            <c:strRef>
              <c:f>Estadísticas!$D$12</c:f>
              <c:strCache>
                <c:ptCount val="1"/>
                <c:pt idx="0">
                  <c:v>Formatos de recepción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Estadísticas!$E$12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E-47F1-AA05-10CD39197501}"/>
            </c:ext>
          </c:extLst>
        </c:ser>
        <c:ser>
          <c:idx val="2"/>
          <c:order val="2"/>
          <c:tx>
            <c:strRef>
              <c:f>Estadísticas!$D$13</c:f>
              <c:strCache>
                <c:ptCount val="1"/>
                <c:pt idx="0">
                  <c:v>Documentos escritos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Estadísticas!$E$13</c:f>
              <c:numCache>
                <c:formatCode>General</c:formatCode>
                <c:ptCount val="1"/>
                <c:pt idx="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1-497B-B47C-14C24BDD9142}"/>
            </c:ext>
          </c:extLst>
        </c:ser>
        <c:ser>
          <c:idx val="3"/>
          <c:order val="3"/>
          <c:tx>
            <c:strRef>
              <c:f>Estadísticas!$D$14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1-497B-B47C-14C24BDD9142}"/>
            </c:ext>
          </c:extLst>
        </c:ser>
        <c:ser>
          <c:idx val="4"/>
          <c:order val="4"/>
          <c:tx>
            <c:strRef>
              <c:f>Estadísticas!$D$15</c:f>
              <c:strCache>
                <c:ptCount val="1"/>
                <c:pt idx="0">
                  <c:v>Buzón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1-497B-B47C-14C24BDD9142}"/>
            </c:ext>
          </c:extLst>
        </c:ser>
        <c:ser>
          <c:idx val="5"/>
          <c:order val="5"/>
          <c:tx>
            <c:strRef>
              <c:f>'Estadísticas v4'!#REF!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'Estadísticas v4'!#REF!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51-497B-B47C-14C24BDD91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27504384"/>
        <c:axId val="127505920"/>
      </c:barChart>
      <c:catAx>
        <c:axId val="127504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7505920"/>
        <c:crosses val="autoZero"/>
        <c:auto val="1"/>
        <c:lblAlgn val="ctr"/>
        <c:lblOffset val="100"/>
        <c:noMultiLvlLbl val="0"/>
      </c:catAx>
      <c:valAx>
        <c:axId val="12750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75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62455483027448"/>
          <c:y val="0.82130967758292184"/>
          <c:w val="0.71343110387800102"/>
          <c:h val="0.12469027445815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</a:t>
            </a:r>
            <a:r>
              <a:rPr lang="es-CO" sz="1400" baseline="0"/>
              <a:t> Aportes por Categoría Funcional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243209711792E-2"/>
          <c:y val="0.12909289617486341"/>
          <c:w val="0.90074291561012565"/>
          <c:h val="0.69986730347231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Estadísticas!$D$24</c:f>
              <c:strCache>
                <c:ptCount val="1"/>
                <c:pt idx="0">
                  <c:v>Comentarios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Estadísticas!$E$24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2-45E2-9535-663674F5F9B6}"/>
            </c:ext>
          </c:extLst>
        </c:ser>
        <c:ser>
          <c:idx val="1"/>
          <c:order val="1"/>
          <c:tx>
            <c:strRef>
              <c:f>Estadísticas!$D$25</c:f>
              <c:strCache>
                <c:ptCount val="1"/>
                <c:pt idx="0">
                  <c:v>Inquietudes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2-45E2-9535-663674F5F9B6}"/>
            </c:ext>
          </c:extLst>
        </c:ser>
        <c:ser>
          <c:idx val="2"/>
          <c:order val="2"/>
          <c:tx>
            <c:strRef>
              <c:f>Estadísticas!$D$26</c:f>
              <c:strCache>
                <c:ptCount val="1"/>
                <c:pt idx="0">
                  <c:v>Propuestas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Estadísticas!$E$26</c:f>
              <c:numCache>
                <c:formatCode>0</c:formatCode>
                <c:ptCount val="1"/>
                <c:pt idx="0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2-45E2-9535-663674F5F9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28685568"/>
        <c:axId val="128687104"/>
      </c:barChart>
      <c:catAx>
        <c:axId val="128685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8687104"/>
        <c:crosses val="autoZero"/>
        <c:auto val="1"/>
        <c:lblAlgn val="ctr"/>
        <c:lblOffset val="100"/>
        <c:noMultiLvlLbl val="0"/>
      </c:catAx>
      <c:valAx>
        <c:axId val="12868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68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Aportes</a:t>
            </a:r>
            <a:r>
              <a:rPr lang="es-CO" sz="1400" baseline="0"/>
              <a:t> por Categoría Temática</a:t>
            </a:r>
            <a:endParaRPr lang="es-C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243209711792E-2"/>
          <c:y val="0.12909289617486341"/>
          <c:w val="0.90074291561012565"/>
          <c:h val="0.424286555573754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Estadísticas!$D$27</c:f>
              <c:strCache>
                <c:ptCount val="1"/>
                <c:pt idx="0">
                  <c:v>Administración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Estadísticas!$E$27</c:f>
              <c:numCache>
                <c:formatCode>General</c:formatCode>
                <c:ptCount val="1"/>
                <c:pt idx="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B-45D2-879D-922D817C98D3}"/>
            </c:ext>
          </c:extLst>
        </c:ser>
        <c:ser>
          <c:idx val="1"/>
          <c:order val="1"/>
          <c:tx>
            <c:strRef>
              <c:f>Estadísticas!$D$28</c:f>
              <c:strCache>
                <c:ptCount val="1"/>
                <c:pt idx="0">
                  <c:v>Armonización de instrumentos técnicos y normativos para la gobernanza del agua en el Páramo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Estadísticas!$E$28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A1-47BA-A179-682E91CA5DEB}"/>
            </c:ext>
          </c:extLst>
        </c:ser>
        <c:ser>
          <c:idx val="2"/>
          <c:order val="2"/>
          <c:tx>
            <c:strRef>
              <c:f>Estadísticas!$D$29</c:f>
              <c:strCache>
                <c:ptCount val="1"/>
                <c:pt idx="0">
                  <c:v>Conservación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Estadísticas!$E$29</c:f>
              <c:numCache>
                <c:formatCode>General</c:formatCode>
                <c:ptCount val="1"/>
                <c:pt idx="0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1-47BA-A179-682E91CA5DEB}"/>
            </c:ext>
          </c:extLst>
        </c:ser>
        <c:ser>
          <c:idx val="3"/>
          <c:order val="3"/>
          <c:tx>
            <c:strRef>
              <c:f>Estadísticas!$D$30</c:f>
              <c:strCache>
                <c:ptCount val="1"/>
                <c:pt idx="0">
                  <c:v>Educación ambiental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Estadísticas!$E$30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A1-47BA-A179-682E91CA5DEB}"/>
            </c:ext>
          </c:extLst>
        </c:ser>
        <c:ser>
          <c:idx val="4"/>
          <c:order val="4"/>
          <c:tx>
            <c:strRef>
              <c:f>Estadísticas!$D$31</c:f>
              <c:strCache>
                <c:ptCount val="1"/>
                <c:pt idx="0">
                  <c:v>Gestión de la información y el conocimiento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Estadísticas!$E$31</c:f>
              <c:numCache>
                <c:formatCode>General</c:formatCode>
                <c:ptCount val="1"/>
                <c:pt idx="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A1-47BA-A179-682E91CA5DEB}"/>
            </c:ext>
          </c:extLst>
        </c:ser>
        <c:ser>
          <c:idx val="5"/>
          <c:order val="5"/>
          <c:tx>
            <c:strRef>
              <c:f>Estadísticas!$D$32</c:f>
              <c:strCache>
                <c:ptCount val="1"/>
                <c:pt idx="0">
                  <c:v>Participación y articulación de actores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Estadísticas!$E$32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A1-47BA-A179-682E91CA5DEB}"/>
            </c:ext>
          </c:extLst>
        </c:ser>
        <c:ser>
          <c:idx val="6"/>
          <c:order val="6"/>
          <c:tx>
            <c:strRef>
              <c:f>Estadísticas!$D$33</c:f>
              <c:strCache>
                <c:ptCount val="1"/>
                <c:pt idx="0">
                  <c:v>Planificación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Estadísticas!$E$33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A1-47BA-A179-682E91CA5DEB}"/>
            </c:ext>
          </c:extLst>
        </c:ser>
        <c:ser>
          <c:idx val="7"/>
          <c:order val="7"/>
          <c:tx>
            <c:strRef>
              <c:f>Estadísticas!$D$34</c:f>
              <c:strCache>
                <c:ptCount val="1"/>
                <c:pt idx="0">
                  <c:v>Sostenibilidad financiera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Estadísticas!$E$34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A1-47BA-A179-682E91CA5DEB}"/>
            </c:ext>
          </c:extLst>
        </c:ser>
        <c:ser>
          <c:idx val="8"/>
          <c:order val="8"/>
          <c:tx>
            <c:strRef>
              <c:f>Estadísticas!$D$35</c:f>
              <c:strCache>
                <c:ptCount val="1"/>
                <c:pt idx="0">
                  <c:v>Todas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Estadísticas!$E$35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A1-47BA-A179-682E91CA5DEB}"/>
            </c:ext>
          </c:extLst>
        </c:ser>
        <c:ser>
          <c:idx val="9"/>
          <c:order val="9"/>
          <c:tx>
            <c:strRef>
              <c:f>Estadísticas!$D$36</c:f>
              <c:strCache>
                <c:ptCount val="1"/>
                <c:pt idx="0">
                  <c:v>más de una línea temática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A1-47BA-A179-682E91CA5DEB}"/>
            </c:ext>
          </c:extLst>
        </c:ser>
        <c:ser>
          <c:idx val="10"/>
          <c:order val="10"/>
          <c:tx>
            <c:strRef>
              <c:f>Estadísticas!$D$37</c:f>
              <c:strCache>
                <c:ptCount val="1"/>
                <c:pt idx="0">
                  <c:v>Vacía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Estadísticas!$E$37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A1-47BA-A179-682E91CA5D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28786432"/>
        <c:axId val="128787968"/>
      </c:barChart>
      <c:catAx>
        <c:axId val="128786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8787968"/>
        <c:crosses val="autoZero"/>
        <c:auto val="1"/>
        <c:lblAlgn val="ctr"/>
        <c:lblOffset val="100"/>
        <c:noMultiLvlLbl val="0"/>
      </c:catAx>
      <c:valAx>
        <c:axId val="1287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78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481875569933729"/>
          <c:w val="1"/>
          <c:h val="0.383897599386831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Propuestas por Canal de Ingreso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243209711792E-2"/>
          <c:y val="0.12909289617486341"/>
          <c:w val="0.90074291561012565"/>
          <c:h val="0.6643939004880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Estadísticas!$D$45</c:f>
              <c:strCache>
                <c:ptCount val="1"/>
                <c:pt idx="0">
                  <c:v>Muro Santurbán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Estadísticas!$E$45</c:f>
              <c:numCache>
                <c:formatCode>General</c:formatCode>
                <c:ptCount val="1"/>
                <c:pt idx="0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4-47B5-8C27-9C6807F95F8C}"/>
            </c:ext>
          </c:extLst>
        </c:ser>
        <c:ser>
          <c:idx val="1"/>
          <c:order val="1"/>
          <c:tx>
            <c:strRef>
              <c:f>Estadísticas!$D$46</c:f>
              <c:strCache>
                <c:ptCount val="1"/>
                <c:pt idx="0">
                  <c:v>Formatos de recepción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Estadísticas!$E$46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4-47B5-8C27-9C6807F95F8C}"/>
            </c:ext>
          </c:extLst>
        </c:ser>
        <c:ser>
          <c:idx val="2"/>
          <c:order val="2"/>
          <c:tx>
            <c:strRef>
              <c:f>Estadísticas!$D$47</c:f>
              <c:strCache>
                <c:ptCount val="1"/>
                <c:pt idx="0">
                  <c:v>Documentos escritos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Estadísticas!$E$47</c:f>
              <c:numCache>
                <c:formatCode>General</c:formatCode>
                <c:ptCount val="1"/>
                <c:pt idx="0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4-47B5-8C27-9C6807F95F8C}"/>
            </c:ext>
          </c:extLst>
        </c:ser>
        <c:ser>
          <c:idx val="3"/>
          <c:order val="3"/>
          <c:tx>
            <c:strRef>
              <c:f>Estadísticas!$D$48</c:f>
              <c:strCache>
                <c:ptCount val="1"/>
                <c:pt idx="0">
                  <c:v>Correo electrónico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A4-47B5-8C27-9C6807F95F8C}"/>
            </c:ext>
          </c:extLst>
        </c:ser>
        <c:ser>
          <c:idx val="4"/>
          <c:order val="4"/>
          <c:tx>
            <c:strRef>
              <c:f>Estadísticas!$D$49</c:f>
              <c:strCache>
                <c:ptCount val="1"/>
                <c:pt idx="0">
                  <c:v>Buzón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A4-47B5-8C27-9C6807F95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0941696"/>
        <c:axId val="130943232"/>
      </c:barChart>
      <c:catAx>
        <c:axId val="130941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0943232"/>
        <c:crosses val="autoZero"/>
        <c:auto val="1"/>
        <c:lblAlgn val="ctr"/>
        <c:lblOffset val="100"/>
        <c:noMultiLvlLbl val="0"/>
      </c:catAx>
      <c:valAx>
        <c:axId val="13094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9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623315672901525E-2"/>
          <c:y val="0.86782117677506465"/>
          <c:w val="0.83753632097102992"/>
          <c:h val="0.12500095373281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Propuestas</a:t>
            </a:r>
            <a:r>
              <a:rPr lang="es-CO" sz="1400" baseline="0"/>
              <a:t> por Categoría Temática</a:t>
            </a:r>
            <a:endParaRPr lang="es-CO" sz="1400"/>
          </a:p>
        </c:rich>
      </c:tx>
      <c:layout>
        <c:manualLayout>
          <c:xMode val="edge"/>
          <c:yMode val="edge"/>
          <c:x val="0.27100896840191796"/>
          <c:y val="3.0769224556990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4361067057430705E-2"/>
          <c:y val="0.15095071900213181"/>
          <c:w val="0.64155007125876062"/>
          <c:h val="0.77037024500659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Estadísticas!$D$50</c:f>
              <c:strCache>
                <c:ptCount val="1"/>
                <c:pt idx="0">
                  <c:v>Administración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Estadísticas!$E$50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9-47ED-BCE5-C7ECC34A1562}"/>
            </c:ext>
          </c:extLst>
        </c:ser>
        <c:ser>
          <c:idx val="1"/>
          <c:order val="1"/>
          <c:tx>
            <c:strRef>
              <c:f>Estadísticas!$D$51</c:f>
              <c:strCache>
                <c:ptCount val="1"/>
                <c:pt idx="0">
                  <c:v>Armonización de instrumentos técnicos y normativos para la gobernanza del agua en el Páramo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Estadísticas!$E$51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9-47ED-BCE5-C7ECC34A1562}"/>
            </c:ext>
          </c:extLst>
        </c:ser>
        <c:ser>
          <c:idx val="2"/>
          <c:order val="2"/>
          <c:tx>
            <c:strRef>
              <c:f>Estadísticas!$D$52</c:f>
              <c:strCache>
                <c:ptCount val="1"/>
                <c:pt idx="0">
                  <c:v>Conservación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Estadísticas!$E$52</c:f>
              <c:numCache>
                <c:formatCode>General</c:formatCode>
                <c:ptCount val="1"/>
                <c:pt idx="0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9-47ED-BCE5-C7ECC34A1562}"/>
            </c:ext>
          </c:extLst>
        </c:ser>
        <c:ser>
          <c:idx val="3"/>
          <c:order val="3"/>
          <c:tx>
            <c:strRef>
              <c:f>Estadísticas!$D$53</c:f>
              <c:strCache>
                <c:ptCount val="1"/>
                <c:pt idx="0">
                  <c:v>Educación ambiental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Estadísticas!$E$53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9-47ED-BCE5-C7ECC34A1562}"/>
            </c:ext>
          </c:extLst>
        </c:ser>
        <c:ser>
          <c:idx val="4"/>
          <c:order val="4"/>
          <c:tx>
            <c:strRef>
              <c:f>Estadísticas!$D$54</c:f>
              <c:strCache>
                <c:ptCount val="1"/>
                <c:pt idx="0">
                  <c:v>Gestión de la información y el conocimiento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Estadísticas!$E$54</c:f>
              <c:numCache>
                <c:formatCode>General</c:formatCode>
                <c:ptCount val="1"/>
                <c:pt idx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9-47ED-BCE5-C7ECC34A1562}"/>
            </c:ext>
          </c:extLst>
        </c:ser>
        <c:ser>
          <c:idx val="5"/>
          <c:order val="5"/>
          <c:tx>
            <c:strRef>
              <c:f>Estadísticas!$D$55</c:f>
              <c:strCache>
                <c:ptCount val="1"/>
                <c:pt idx="0">
                  <c:v>Participación y articulación de actores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29-47ED-BCE5-C7ECC34A1562}"/>
            </c:ext>
          </c:extLst>
        </c:ser>
        <c:ser>
          <c:idx val="6"/>
          <c:order val="6"/>
          <c:tx>
            <c:strRef>
              <c:f>Estadísticas!$D$56</c:f>
              <c:strCache>
                <c:ptCount val="1"/>
                <c:pt idx="0">
                  <c:v>Planificación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29-47ED-BCE5-C7ECC34A1562}"/>
            </c:ext>
          </c:extLst>
        </c:ser>
        <c:ser>
          <c:idx val="7"/>
          <c:order val="7"/>
          <c:tx>
            <c:strRef>
              <c:f>Estadísticas!$D$57</c:f>
              <c:strCache>
                <c:ptCount val="1"/>
                <c:pt idx="0">
                  <c:v>Sostenibilidad financiera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Estadísticas!$E$57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29-47ED-BCE5-C7ECC34A1562}"/>
            </c:ext>
          </c:extLst>
        </c:ser>
        <c:ser>
          <c:idx val="8"/>
          <c:order val="8"/>
          <c:tx>
            <c:strRef>
              <c:f>Estadísticas!$D$58</c:f>
              <c:strCache>
                <c:ptCount val="1"/>
                <c:pt idx="0">
                  <c:v>Todas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Estadísticas!$E$58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29-47ED-BCE5-C7ECC34A1562}"/>
            </c:ext>
          </c:extLst>
        </c:ser>
        <c:ser>
          <c:idx val="9"/>
          <c:order val="9"/>
          <c:tx>
            <c:strRef>
              <c:f>Estadísticas!$D$59</c:f>
              <c:strCache>
                <c:ptCount val="1"/>
                <c:pt idx="0">
                  <c:v>más de una línea temática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Estadísticas!$E$59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29-47ED-BCE5-C7ECC34A1562}"/>
            </c:ext>
          </c:extLst>
        </c:ser>
        <c:ser>
          <c:idx val="10"/>
          <c:order val="10"/>
          <c:tx>
            <c:strRef>
              <c:f>Estadísticas!$D$60</c:f>
              <c:strCache>
                <c:ptCount val="1"/>
                <c:pt idx="0">
                  <c:v>Vacía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29-47ED-BCE5-C7ECC34A1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1009536"/>
        <c:axId val="131031808"/>
      </c:barChart>
      <c:catAx>
        <c:axId val="131009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1031808"/>
        <c:crosses val="autoZero"/>
        <c:auto val="1"/>
        <c:lblAlgn val="ctr"/>
        <c:lblOffset val="100"/>
        <c:noMultiLvlLbl val="0"/>
      </c:catAx>
      <c:valAx>
        <c:axId val="1310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00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12279692953575"/>
          <c:y val="0.14979161118683429"/>
          <c:w val="0.26887720307046487"/>
          <c:h val="0.82116034299205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Comentarios por Canal de Ingreso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243209711792E-2"/>
          <c:y val="0.12909289617486341"/>
          <c:w val="0.90074291561012565"/>
          <c:h val="0.6643939004880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Estadísticas!$D$70</c:f>
              <c:strCache>
                <c:ptCount val="1"/>
                <c:pt idx="0">
                  <c:v>Muro Santurbán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Estadísticas!$E$70</c:f>
              <c:numCache>
                <c:formatCode>General</c:formatCode>
                <c:ptCount val="1"/>
                <c:pt idx="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D-42D1-8844-32C1F9A6E0EC}"/>
            </c:ext>
          </c:extLst>
        </c:ser>
        <c:ser>
          <c:idx val="1"/>
          <c:order val="1"/>
          <c:tx>
            <c:strRef>
              <c:f>Estadísticas!$D$71</c:f>
              <c:strCache>
                <c:ptCount val="1"/>
                <c:pt idx="0">
                  <c:v>Formatos de recepción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D-42D1-8844-32C1F9A6E0EC}"/>
            </c:ext>
          </c:extLst>
        </c:ser>
        <c:ser>
          <c:idx val="2"/>
          <c:order val="2"/>
          <c:tx>
            <c:strRef>
              <c:f>Estadísticas!$D$72</c:f>
              <c:strCache>
                <c:ptCount val="1"/>
                <c:pt idx="0">
                  <c:v>Documentos escritos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D-42D1-8844-32C1F9A6E0EC}"/>
            </c:ext>
          </c:extLst>
        </c:ser>
        <c:ser>
          <c:idx val="3"/>
          <c:order val="3"/>
          <c:tx>
            <c:strRef>
              <c:f>Estadísticas!$D$73</c:f>
              <c:strCache>
                <c:ptCount val="1"/>
                <c:pt idx="0">
                  <c:v>Correo electrónico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CD-42D1-8844-32C1F9A6E0EC}"/>
            </c:ext>
          </c:extLst>
        </c:ser>
        <c:ser>
          <c:idx val="4"/>
          <c:order val="4"/>
          <c:tx>
            <c:strRef>
              <c:f>Estadísticas!$D$74</c:f>
              <c:strCache>
                <c:ptCount val="1"/>
                <c:pt idx="0">
                  <c:v>Buzón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CD-42D1-8844-32C1F9A6E0EC}"/>
            </c:ext>
          </c:extLst>
        </c:ser>
        <c:ser>
          <c:idx val="5"/>
          <c:order val="5"/>
          <c:tx>
            <c:strRef>
              <c:f>Estadísticas!$D$75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CD-42D1-8844-32C1F9A6E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1307008"/>
        <c:axId val="131308544"/>
      </c:barChart>
      <c:catAx>
        <c:axId val="131307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1308544"/>
        <c:crosses val="autoZero"/>
        <c:auto val="1"/>
        <c:lblAlgn val="ctr"/>
        <c:lblOffset val="100"/>
        <c:noMultiLvlLbl val="0"/>
      </c:catAx>
      <c:valAx>
        <c:axId val="13130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30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623315672901525E-2"/>
          <c:y val="0.86782117677506465"/>
          <c:w val="0.71552051197816091"/>
          <c:h val="0.13217885359400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Comentarios</a:t>
            </a:r>
            <a:r>
              <a:rPr lang="es-CO" sz="1400" baseline="0"/>
              <a:t> por Categoría Temática</a:t>
            </a:r>
            <a:endParaRPr lang="es-CO" sz="1400"/>
          </a:p>
        </c:rich>
      </c:tx>
      <c:layout>
        <c:manualLayout>
          <c:xMode val="edge"/>
          <c:yMode val="edge"/>
          <c:x val="0.27100896840191796"/>
          <c:y val="3.0769224556990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4361067057430705E-2"/>
          <c:y val="0.15095071900213181"/>
          <c:w val="0.90849107774587723"/>
          <c:h val="0.612672154617036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Estadísticas!$D$76</c:f>
              <c:strCache>
                <c:ptCount val="1"/>
                <c:pt idx="0">
                  <c:v>Administración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Estadísticas!$E$76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4-4C5B-8B1C-18F315DA816E}"/>
            </c:ext>
          </c:extLst>
        </c:ser>
        <c:ser>
          <c:idx val="1"/>
          <c:order val="1"/>
          <c:tx>
            <c:strRef>
              <c:f>Estadísticas!$D$77</c:f>
              <c:strCache>
                <c:ptCount val="1"/>
                <c:pt idx="0">
                  <c:v>Conservación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Estadísticas!$E$77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34-4C5B-8B1C-18F315DA816E}"/>
            </c:ext>
          </c:extLst>
        </c:ser>
        <c:ser>
          <c:idx val="2"/>
          <c:order val="2"/>
          <c:tx>
            <c:strRef>
              <c:f>Estadísticas!$D$78</c:f>
              <c:strCache>
                <c:ptCount val="1"/>
                <c:pt idx="0">
                  <c:v>Educación ambiental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34-4C5B-8B1C-18F315DA816E}"/>
            </c:ext>
          </c:extLst>
        </c:ser>
        <c:ser>
          <c:idx val="3"/>
          <c:order val="3"/>
          <c:tx>
            <c:strRef>
              <c:f>Estadísticas!$D$79</c:f>
              <c:strCache>
                <c:ptCount val="1"/>
                <c:pt idx="0">
                  <c:v>Gestión de la información y el conocimiento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Estadísticas!$E$79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34-4C5B-8B1C-18F315DA816E}"/>
            </c:ext>
          </c:extLst>
        </c:ser>
        <c:ser>
          <c:idx val="4"/>
          <c:order val="4"/>
          <c:tx>
            <c:strRef>
              <c:f>Estadísticas!$D$80</c:f>
              <c:strCache>
                <c:ptCount val="1"/>
                <c:pt idx="0">
                  <c:v>Participación y articulación de actores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Estadísticas!$E$80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34-4C5B-8B1C-18F315DA816E}"/>
            </c:ext>
          </c:extLst>
        </c:ser>
        <c:ser>
          <c:idx val="5"/>
          <c:order val="5"/>
          <c:tx>
            <c:strRef>
              <c:f>Estadísticas!$D$81</c:f>
              <c:strCache>
                <c:ptCount val="1"/>
                <c:pt idx="0">
                  <c:v>Planificación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Estadísticas!$E$81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34-4C5B-8B1C-18F315DA816E}"/>
            </c:ext>
          </c:extLst>
        </c:ser>
        <c:ser>
          <c:idx val="6"/>
          <c:order val="6"/>
          <c:tx>
            <c:strRef>
              <c:f>Estadísticas!$D$82</c:f>
              <c:strCache>
                <c:ptCount val="1"/>
                <c:pt idx="0">
                  <c:v>más de una línea temática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Estadísticas!$E$82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34-4C5B-8B1C-18F315DA816E}"/>
            </c:ext>
          </c:extLst>
        </c:ser>
        <c:ser>
          <c:idx val="7"/>
          <c:order val="7"/>
          <c:tx>
            <c:strRef>
              <c:f>Estadísticas!$D$84</c:f>
              <c:strCache>
                <c:ptCount val="1"/>
                <c:pt idx="0">
                  <c:v>Vacía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Estadísticas!$E$84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4-4C5B-8B1C-18F315DA81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1358080"/>
        <c:axId val="131470464"/>
      </c:barChart>
      <c:catAx>
        <c:axId val="131358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1470464"/>
        <c:crosses val="autoZero"/>
        <c:auto val="1"/>
        <c:lblAlgn val="ctr"/>
        <c:lblOffset val="100"/>
        <c:noMultiLvlLbl val="0"/>
      </c:catAx>
      <c:valAx>
        <c:axId val="1314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35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Número de Inquietudes por Canal de Ingreso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636323009726582E-2"/>
          <c:y val="0.14663667172146438"/>
          <c:w val="0.90074291561012565"/>
          <c:h val="0.6643939004880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Estadísticas!$D$97</c:f>
              <c:strCache>
                <c:ptCount val="1"/>
                <c:pt idx="0">
                  <c:v>Muro Santurbán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Estadísticas!$E$97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5-43F9-9014-22FFDF74CA46}"/>
            </c:ext>
          </c:extLst>
        </c:ser>
        <c:ser>
          <c:idx val="1"/>
          <c:order val="1"/>
          <c:tx>
            <c:strRef>
              <c:f>Estadísticas!$D$98</c:f>
              <c:strCache>
                <c:ptCount val="1"/>
                <c:pt idx="0">
                  <c:v>Formatos de recepción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Estadísticas!$E$98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F5-43F9-9014-22FFDF74CA46}"/>
            </c:ext>
          </c:extLst>
        </c:ser>
        <c:ser>
          <c:idx val="2"/>
          <c:order val="2"/>
          <c:tx>
            <c:strRef>
              <c:f>Estadísticas!$D$99</c:f>
              <c:strCache>
                <c:ptCount val="1"/>
                <c:pt idx="0">
                  <c:v>Documentos escritos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Estadísticas!$E$99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F5-43F9-9014-22FFDF74CA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2"/>
        <c:axId val="131510656"/>
        <c:axId val="131512192"/>
      </c:barChart>
      <c:catAx>
        <c:axId val="131510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31512192"/>
        <c:crosses val="autoZero"/>
        <c:auto val="1"/>
        <c:lblAlgn val="ctr"/>
        <c:lblOffset val="100"/>
        <c:noMultiLvlLbl val="0"/>
      </c:catAx>
      <c:valAx>
        <c:axId val="13151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51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623315672901525E-2"/>
          <c:y val="0.86782117677506465"/>
          <c:w val="0.71552051197816091"/>
          <c:h val="0.13217886869003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2</xdr:row>
      <xdr:rowOff>9525</xdr:rowOff>
    </xdr:from>
    <xdr:to>
      <xdr:col>12</xdr:col>
      <xdr:colOff>421822</xdr:colOff>
      <xdr:row>16</xdr:row>
      <xdr:rowOff>136072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EDCB29-7E94-4568-BDA3-500DC3F28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666749</xdr:colOff>
      <xdr:row>1</xdr:row>
      <xdr:rowOff>9526</xdr:rowOff>
    </xdr:from>
    <xdr:to>
      <xdr:col>19</xdr:col>
      <xdr:colOff>390524</xdr:colOff>
      <xdr:row>16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6D1DC1-897C-4138-95F9-A040E4FEA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676274</xdr:colOff>
      <xdr:row>20</xdr:row>
      <xdr:rowOff>76200</xdr:rowOff>
    </xdr:from>
    <xdr:to>
      <xdr:col>12</xdr:col>
      <xdr:colOff>152399</xdr:colOff>
      <xdr:row>37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FCA918-AA29-4264-8252-5022F9386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13606</xdr:colOff>
      <xdr:row>20</xdr:row>
      <xdr:rowOff>59871</xdr:rowOff>
    </xdr:from>
    <xdr:to>
      <xdr:col>22</xdr:col>
      <xdr:colOff>176893</xdr:colOff>
      <xdr:row>37</xdr:row>
      <xdr:rowOff>107497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51BC0D-4FD1-4708-BD99-D4084B3DB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866775</xdr:colOff>
      <xdr:row>43</xdr:row>
      <xdr:rowOff>123825</xdr:rowOff>
    </xdr:from>
    <xdr:to>
      <xdr:col>12</xdr:col>
      <xdr:colOff>752475</xdr:colOff>
      <xdr:row>58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7096301-1536-4C91-A05F-86DFBD959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819149</xdr:colOff>
      <xdr:row>38</xdr:row>
      <xdr:rowOff>180974</xdr:rowOff>
    </xdr:from>
    <xdr:to>
      <xdr:col>24</xdr:col>
      <xdr:colOff>457199</xdr:colOff>
      <xdr:row>62</xdr:row>
      <xdr:rowOff>161925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79FE73-C466-409A-9706-3BB8AF132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857250</xdr:colOff>
      <xdr:row>68</xdr:row>
      <xdr:rowOff>142875</xdr:rowOff>
    </xdr:from>
    <xdr:to>
      <xdr:col>12</xdr:col>
      <xdr:colOff>742950</xdr:colOff>
      <xdr:row>83</xdr:row>
      <xdr:rowOff>180974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9C36BA2-CBD5-4751-BA24-09AD4BD08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585108</xdr:colOff>
      <xdr:row>66</xdr:row>
      <xdr:rowOff>136071</xdr:rowOff>
    </xdr:from>
    <xdr:to>
      <xdr:col>22</xdr:col>
      <xdr:colOff>272143</xdr:colOff>
      <xdr:row>90</xdr:row>
      <xdr:rowOff>136071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C0D948D-F81B-43F9-87FD-9F21BD9C7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857251</xdr:colOff>
      <xdr:row>95</xdr:row>
      <xdr:rowOff>95250</xdr:rowOff>
    </xdr:from>
    <xdr:to>
      <xdr:col>12</xdr:col>
      <xdr:colOff>742951</xdr:colOff>
      <xdr:row>109</xdr:row>
      <xdr:rowOff>133349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F9917B6-55E2-4C59-89C5-476B73715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557893</xdr:colOff>
      <xdr:row>92</xdr:row>
      <xdr:rowOff>108857</xdr:rowOff>
    </xdr:from>
    <xdr:to>
      <xdr:col>22</xdr:col>
      <xdr:colOff>244928</xdr:colOff>
      <xdr:row>115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8EDA14E-9B6F-47D7-BE4F-9DD1E9D94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40820</xdr:colOff>
      <xdr:row>18</xdr:row>
      <xdr:rowOff>27215</xdr:rowOff>
    </xdr:from>
    <xdr:to>
      <xdr:col>14</xdr:col>
      <xdr:colOff>693963</xdr:colOff>
      <xdr:row>38</xdr:row>
      <xdr:rowOff>81642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598714</xdr:colOff>
      <xdr:row>5</xdr:row>
      <xdr:rowOff>13608</xdr:rowOff>
    </xdr:from>
    <xdr:to>
      <xdr:col>25</xdr:col>
      <xdr:colOff>625927</xdr:colOff>
      <xdr:row>45</xdr:row>
      <xdr:rowOff>68036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176892</xdr:colOff>
      <xdr:row>39</xdr:row>
      <xdr:rowOff>163286</xdr:rowOff>
    </xdr:from>
    <xdr:to>
      <xdr:col>14</xdr:col>
      <xdr:colOff>367392</xdr:colOff>
      <xdr:row>54</xdr:row>
      <xdr:rowOff>54429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144"/>
  <sheetViews>
    <sheetView topLeftCell="A37" zoomScale="70" zoomScaleNormal="70" workbookViewId="0">
      <selection activeCell="E52" sqref="E52"/>
    </sheetView>
  </sheetViews>
  <sheetFormatPr baseColWidth="10" defaultRowHeight="15" x14ac:dyDescent="0.25"/>
  <cols>
    <col min="3" max="3" width="19.7109375" customWidth="1"/>
    <col min="4" max="4" width="33" customWidth="1"/>
    <col min="5" max="5" width="14.7109375" customWidth="1"/>
    <col min="6" max="6" width="20.7109375" customWidth="1"/>
    <col min="7" max="7" width="13.140625" customWidth="1"/>
    <col min="9" max="9" width="13.7109375" customWidth="1"/>
    <col min="10" max="10" width="13.140625" customWidth="1"/>
    <col min="11" max="11" width="13.28515625" customWidth="1"/>
    <col min="12" max="12" width="13.85546875" customWidth="1"/>
    <col min="14" max="14" width="12.42578125" customWidth="1"/>
  </cols>
  <sheetData>
    <row r="2" spans="3:6" ht="15.75" thickBot="1" x14ac:dyDescent="0.3">
      <c r="C2" s="86" t="s">
        <v>92</v>
      </c>
      <c r="D2" s="86"/>
      <c r="E2" s="86"/>
      <c r="F2" s="86"/>
    </row>
    <row r="3" spans="3:6" ht="15.75" thickTop="1" x14ac:dyDescent="0.25">
      <c r="E3" s="2"/>
    </row>
    <row r="4" spans="3:6" x14ac:dyDescent="0.25">
      <c r="D4" s="1" t="s">
        <v>0</v>
      </c>
      <c r="E4">
        <v>3224</v>
      </c>
    </row>
    <row r="5" spans="3:6" x14ac:dyDescent="0.25">
      <c r="D5" s="1"/>
    </row>
    <row r="6" spans="3:6" x14ac:dyDescent="0.25">
      <c r="C6" s="89" t="s">
        <v>55</v>
      </c>
      <c r="D6" s="36" t="s">
        <v>90</v>
      </c>
      <c r="E6" s="13" t="s">
        <v>53</v>
      </c>
      <c r="F6" s="13" t="s">
        <v>91</v>
      </c>
    </row>
    <row r="7" spans="3:6" ht="15" customHeight="1" x14ac:dyDescent="0.25">
      <c r="C7" s="89"/>
      <c r="D7" s="8" t="s">
        <v>48</v>
      </c>
      <c r="E7" s="8">
        <v>281</v>
      </c>
      <c r="F7" s="80">
        <f>E7+E8</f>
        <v>347</v>
      </c>
    </row>
    <row r="8" spans="3:6" x14ac:dyDescent="0.25">
      <c r="C8" s="89"/>
      <c r="D8" s="8" t="s">
        <v>49</v>
      </c>
      <c r="E8" s="8">
        <v>66</v>
      </c>
      <c r="F8" s="80"/>
    </row>
    <row r="9" spans="3:6" x14ac:dyDescent="0.25">
      <c r="C9" s="7"/>
      <c r="D9" s="5"/>
      <c r="E9" s="5"/>
      <c r="F9" s="9"/>
    </row>
    <row r="10" spans="3:6" x14ac:dyDescent="0.25">
      <c r="C10" s="15" t="s">
        <v>63</v>
      </c>
      <c r="D10" s="13" t="s">
        <v>65</v>
      </c>
      <c r="E10" s="13" t="s">
        <v>53</v>
      </c>
      <c r="F10" s="13" t="s">
        <v>54</v>
      </c>
    </row>
    <row r="11" spans="3:6" x14ac:dyDescent="0.25">
      <c r="C11" s="89" t="s">
        <v>4</v>
      </c>
      <c r="D11" s="8" t="s">
        <v>50</v>
      </c>
      <c r="E11" s="54">
        <v>275</v>
      </c>
      <c r="F11" s="68">
        <f t="shared" ref="F11:F16" si="0">(E11*100)/F$7</f>
        <v>79.250720461095099</v>
      </c>
    </row>
    <row r="12" spans="3:6" x14ac:dyDescent="0.25">
      <c r="C12" s="89"/>
      <c r="D12" s="8" t="s">
        <v>51</v>
      </c>
      <c r="E12" s="8">
        <v>11</v>
      </c>
      <c r="F12" s="10">
        <f t="shared" si="0"/>
        <v>3.1700288184438041</v>
      </c>
    </row>
    <row r="13" spans="3:6" x14ac:dyDescent="0.25">
      <c r="C13" s="89"/>
      <c r="D13" s="8" t="s">
        <v>52</v>
      </c>
      <c r="E13" s="53">
        <v>57</v>
      </c>
      <c r="F13" s="42">
        <f t="shared" si="0"/>
        <v>16.426512968299711</v>
      </c>
    </row>
    <row r="14" spans="3:6" x14ac:dyDescent="0.25">
      <c r="C14" s="89"/>
      <c r="D14" s="8" t="s">
        <v>1</v>
      </c>
      <c r="E14" s="8">
        <v>3</v>
      </c>
      <c r="F14" s="10">
        <f t="shared" si="0"/>
        <v>0.86455331412103742</v>
      </c>
    </row>
    <row r="15" spans="3:6" x14ac:dyDescent="0.25">
      <c r="C15" s="89"/>
      <c r="D15" s="8" t="s">
        <v>2</v>
      </c>
      <c r="E15" s="8">
        <v>1</v>
      </c>
      <c r="F15" s="10">
        <f t="shared" si="0"/>
        <v>0.28818443804034583</v>
      </c>
    </row>
    <row r="16" spans="3:6" x14ac:dyDescent="0.25">
      <c r="C16" s="89"/>
      <c r="D16" s="12" t="s">
        <v>3</v>
      </c>
      <c r="E16" s="12">
        <v>0</v>
      </c>
      <c r="F16" s="10">
        <f t="shared" si="0"/>
        <v>0</v>
      </c>
    </row>
    <row r="17" spans="3:6" x14ac:dyDescent="0.25">
      <c r="C17" s="16"/>
      <c r="D17" s="5"/>
      <c r="E17" s="5"/>
      <c r="F17" s="6"/>
    </row>
    <row r="18" spans="3:6" x14ac:dyDescent="0.25">
      <c r="C18" s="16"/>
      <c r="D18" s="5"/>
      <c r="E18" s="5"/>
      <c r="F18" s="6"/>
    </row>
    <row r="19" spans="3:6" x14ac:dyDescent="0.25">
      <c r="C19" s="16"/>
      <c r="D19" s="5"/>
      <c r="E19" s="5"/>
      <c r="F19" s="6"/>
    </row>
    <row r="20" spans="3:6" ht="15.75" thickBot="1" x14ac:dyDescent="0.3">
      <c r="C20" s="86" t="s">
        <v>92</v>
      </c>
      <c r="D20" s="86"/>
      <c r="E20" s="86"/>
      <c r="F20" s="86"/>
    </row>
    <row r="21" spans="3:6" ht="15.75" thickTop="1" x14ac:dyDescent="0.25">
      <c r="C21" s="16"/>
      <c r="D21" s="5"/>
      <c r="E21" s="5"/>
      <c r="F21" s="6"/>
    </row>
    <row r="23" spans="3:6" ht="37.5" customHeight="1" thickBot="1" x14ac:dyDescent="0.3">
      <c r="C23" s="48" t="s">
        <v>63</v>
      </c>
      <c r="D23" s="32" t="s">
        <v>65</v>
      </c>
      <c r="E23" s="32" t="s">
        <v>53</v>
      </c>
      <c r="F23" s="32" t="s">
        <v>54</v>
      </c>
    </row>
    <row r="24" spans="3:6" x14ac:dyDescent="0.25">
      <c r="C24" s="81" t="s">
        <v>66</v>
      </c>
      <c r="D24" s="43" t="s">
        <v>5</v>
      </c>
      <c r="E24" s="60">
        <v>98</v>
      </c>
      <c r="F24" s="50">
        <f t="shared" ref="F24:F37" si="1">(E24*100)/F$7</f>
        <v>28.24207492795389</v>
      </c>
    </row>
    <row r="25" spans="3:6" x14ac:dyDescent="0.25">
      <c r="C25" s="82"/>
      <c r="D25" s="8" t="s">
        <v>6</v>
      </c>
      <c r="E25" s="12">
        <v>11</v>
      </c>
      <c r="F25" s="44">
        <f t="shared" si="1"/>
        <v>3.1700288184438041</v>
      </c>
    </row>
    <row r="26" spans="3:6" ht="15.75" thickBot="1" x14ac:dyDescent="0.3">
      <c r="C26" s="83"/>
      <c r="D26" s="49" t="s">
        <v>7</v>
      </c>
      <c r="E26" s="52">
        <v>238</v>
      </c>
      <c r="F26" s="52">
        <f t="shared" si="1"/>
        <v>68.58789625360231</v>
      </c>
    </row>
    <row r="27" spans="3:6" ht="15" customHeight="1" x14ac:dyDescent="0.25">
      <c r="C27" s="81" t="s">
        <v>56</v>
      </c>
      <c r="D27" s="43" t="s">
        <v>57</v>
      </c>
      <c r="E27" s="53">
        <v>68</v>
      </c>
      <c r="F27" s="42">
        <f t="shared" si="1"/>
        <v>19.596541786743515</v>
      </c>
    </row>
    <row r="28" spans="3:6" x14ac:dyDescent="0.25">
      <c r="C28" s="82"/>
      <c r="D28" s="8" t="s">
        <v>59</v>
      </c>
      <c r="E28" s="8">
        <v>9</v>
      </c>
      <c r="F28" s="44">
        <f t="shared" si="1"/>
        <v>2.5936599423631126</v>
      </c>
    </row>
    <row r="29" spans="3:6" x14ac:dyDescent="0.25">
      <c r="C29" s="82"/>
      <c r="D29" s="8" t="s">
        <v>8</v>
      </c>
      <c r="E29" s="54">
        <v>127</v>
      </c>
      <c r="F29" s="51">
        <f t="shared" si="1"/>
        <v>36.599423631123919</v>
      </c>
    </row>
    <row r="30" spans="3:6" x14ac:dyDescent="0.25">
      <c r="C30" s="82"/>
      <c r="D30" s="8" t="s">
        <v>9</v>
      </c>
      <c r="E30" s="8">
        <v>13</v>
      </c>
      <c r="F30" s="44">
        <f t="shared" si="1"/>
        <v>3.7463976945244957</v>
      </c>
    </row>
    <row r="31" spans="3:6" x14ac:dyDescent="0.25">
      <c r="C31" s="82"/>
      <c r="D31" s="8" t="s">
        <v>60</v>
      </c>
      <c r="E31" s="53">
        <v>45</v>
      </c>
      <c r="F31" s="42">
        <f t="shared" si="1"/>
        <v>12.968299711815561</v>
      </c>
    </row>
    <row r="32" spans="3:6" x14ac:dyDescent="0.25">
      <c r="C32" s="82"/>
      <c r="D32" s="8" t="s">
        <v>61</v>
      </c>
      <c r="E32" s="53">
        <v>29</v>
      </c>
      <c r="F32" s="42">
        <f t="shared" si="1"/>
        <v>8.3573487031700289</v>
      </c>
    </row>
    <row r="33" spans="3:6" x14ac:dyDescent="0.25">
      <c r="C33" s="82"/>
      <c r="D33" s="8" t="s">
        <v>58</v>
      </c>
      <c r="E33" s="8">
        <v>13</v>
      </c>
      <c r="F33" s="44">
        <f t="shared" si="1"/>
        <v>3.7463976945244957</v>
      </c>
    </row>
    <row r="34" spans="3:6" x14ac:dyDescent="0.25">
      <c r="C34" s="82"/>
      <c r="D34" s="8" t="s">
        <v>10</v>
      </c>
      <c r="E34" s="8">
        <v>14</v>
      </c>
      <c r="F34" s="44">
        <f t="shared" si="1"/>
        <v>4.0345821325648412</v>
      </c>
    </row>
    <row r="35" spans="3:6" x14ac:dyDescent="0.25">
      <c r="C35" s="82"/>
      <c r="D35" s="8" t="s">
        <v>62</v>
      </c>
      <c r="E35" s="8">
        <v>19</v>
      </c>
      <c r="F35" s="44">
        <f t="shared" si="1"/>
        <v>5.4755043227665707</v>
      </c>
    </row>
    <row r="36" spans="3:6" x14ac:dyDescent="0.25">
      <c r="C36" s="82"/>
      <c r="D36" s="8" t="s">
        <v>11</v>
      </c>
      <c r="E36" s="8">
        <v>8</v>
      </c>
      <c r="F36" s="44">
        <f t="shared" si="1"/>
        <v>2.3054755043227666</v>
      </c>
    </row>
    <row r="37" spans="3:6" ht="15.75" thickBot="1" x14ac:dyDescent="0.3">
      <c r="C37" s="83"/>
      <c r="D37" s="46" t="s">
        <v>64</v>
      </c>
      <c r="E37" s="46">
        <v>2</v>
      </c>
      <c r="F37" s="47">
        <f t="shared" si="1"/>
        <v>0.57636887608069165</v>
      </c>
    </row>
    <row r="41" spans="3:6" ht="15.75" thickBot="1" x14ac:dyDescent="0.3">
      <c r="C41" s="86" t="s">
        <v>93</v>
      </c>
      <c r="D41" s="86"/>
      <c r="E41" s="86"/>
      <c r="F41" s="86"/>
    </row>
    <row r="42" spans="3:6" ht="15.75" thickTop="1" x14ac:dyDescent="0.25"/>
    <row r="43" spans="3:6" x14ac:dyDescent="0.25">
      <c r="C43" s="90" t="s">
        <v>94</v>
      </c>
      <c r="D43" s="90"/>
      <c r="E43" s="66">
        <f>E26</f>
        <v>238</v>
      </c>
    </row>
    <row r="44" spans="3:6" ht="15.75" thickBot="1" x14ac:dyDescent="0.3">
      <c r="C44" s="55" t="s">
        <v>63</v>
      </c>
      <c r="D44" s="56" t="s">
        <v>65</v>
      </c>
      <c r="E44" s="56" t="s">
        <v>53</v>
      </c>
      <c r="F44" s="56" t="s">
        <v>54</v>
      </c>
    </row>
    <row r="45" spans="3:6" x14ac:dyDescent="0.25">
      <c r="C45" s="81" t="s">
        <v>4</v>
      </c>
      <c r="D45" s="43" t="s">
        <v>50</v>
      </c>
      <c r="E45" s="57">
        <v>188</v>
      </c>
      <c r="F45" s="58">
        <f t="shared" ref="F45:F60" si="2">(E45*100)/E$43</f>
        <v>78.991596638655466</v>
      </c>
    </row>
    <row r="46" spans="3:6" x14ac:dyDescent="0.25">
      <c r="C46" s="82"/>
      <c r="D46" s="8" t="s">
        <v>51</v>
      </c>
      <c r="E46" s="8">
        <v>7</v>
      </c>
      <c r="F46" s="44">
        <f t="shared" si="2"/>
        <v>2.9411764705882355</v>
      </c>
    </row>
    <row r="47" spans="3:6" x14ac:dyDescent="0.25">
      <c r="C47" s="82"/>
      <c r="D47" s="8" t="s">
        <v>52</v>
      </c>
      <c r="E47" s="53">
        <v>41</v>
      </c>
      <c r="F47" s="45">
        <f t="shared" si="2"/>
        <v>17.22689075630252</v>
      </c>
    </row>
    <row r="48" spans="3:6" x14ac:dyDescent="0.25">
      <c r="C48" s="82"/>
      <c r="D48" s="8" t="s">
        <v>1</v>
      </c>
      <c r="E48" s="8">
        <v>1</v>
      </c>
      <c r="F48" s="44">
        <f t="shared" si="2"/>
        <v>0.42016806722689076</v>
      </c>
    </row>
    <row r="49" spans="3:7" ht="15.75" thickBot="1" x14ac:dyDescent="0.3">
      <c r="C49" s="82"/>
      <c r="D49" s="8" t="s">
        <v>2</v>
      </c>
      <c r="E49" s="8">
        <v>1</v>
      </c>
      <c r="F49" s="44">
        <f t="shared" si="2"/>
        <v>0.42016806722689076</v>
      </c>
    </row>
    <row r="50" spans="3:7" x14ac:dyDescent="0.25">
      <c r="C50" s="81" t="s">
        <v>56</v>
      </c>
      <c r="D50" s="43" t="s">
        <v>57</v>
      </c>
      <c r="E50" s="60">
        <v>39</v>
      </c>
      <c r="F50" s="50">
        <f t="shared" si="2"/>
        <v>16.386554621848738</v>
      </c>
    </row>
    <row r="51" spans="3:7" x14ac:dyDescent="0.25">
      <c r="C51" s="82"/>
      <c r="D51" s="8" t="s">
        <v>59</v>
      </c>
      <c r="E51" s="8">
        <v>8</v>
      </c>
      <c r="F51" s="44">
        <f t="shared" si="2"/>
        <v>3.3613445378151261</v>
      </c>
    </row>
    <row r="52" spans="3:7" x14ac:dyDescent="0.25">
      <c r="C52" s="82"/>
      <c r="D52" s="8" t="s">
        <v>8</v>
      </c>
      <c r="E52" s="54">
        <v>82</v>
      </c>
      <c r="F52" s="51">
        <f t="shared" si="2"/>
        <v>34.45378151260504</v>
      </c>
    </row>
    <row r="53" spans="3:7" x14ac:dyDescent="0.25">
      <c r="C53" s="82"/>
      <c r="D53" s="8" t="s">
        <v>9</v>
      </c>
      <c r="E53" s="8">
        <v>11</v>
      </c>
      <c r="F53" s="44">
        <f t="shared" si="2"/>
        <v>4.6218487394957979</v>
      </c>
    </row>
    <row r="54" spans="3:7" x14ac:dyDescent="0.25">
      <c r="C54" s="82"/>
      <c r="D54" s="8" t="s">
        <v>60</v>
      </c>
      <c r="E54" s="53">
        <v>38</v>
      </c>
      <c r="F54" s="45">
        <f t="shared" si="2"/>
        <v>15.966386554621849</v>
      </c>
    </row>
    <row r="55" spans="3:7" x14ac:dyDescent="0.25">
      <c r="C55" s="82"/>
      <c r="D55" s="8" t="s">
        <v>61</v>
      </c>
      <c r="E55" s="8">
        <v>13</v>
      </c>
      <c r="F55" s="44">
        <f t="shared" si="2"/>
        <v>5.46218487394958</v>
      </c>
    </row>
    <row r="56" spans="3:7" x14ac:dyDescent="0.25">
      <c r="C56" s="82"/>
      <c r="D56" s="8" t="s">
        <v>58</v>
      </c>
      <c r="E56" s="8">
        <v>8</v>
      </c>
      <c r="F56" s="44">
        <f t="shared" si="2"/>
        <v>3.3613445378151261</v>
      </c>
    </row>
    <row r="57" spans="3:7" x14ac:dyDescent="0.25">
      <c r="C57" s="82"/>
      <c r="D57" s="8" t="s">
        <v>10</v>
      </c>
      <c r="E57" s="8">
        <v>13</v>
      </c>
      <c r="F57" s="44">
        <f t="shared" si="2"/>
        <v>5.46218487394958</v>
      </c>
    </row>
    <row r="58" spans="3:7" x14ac:dyDescent="0.25">
      <c r="C58" s="82"/>
      <c r="D58" s="8" t="s">
        <v>62</v>
      </c>
      <c r="E58" s="53">
        <v>19</v>
      </c>
      <c r="F58" s="45">
        <f t="shared" si="2"/>
        <v>7.9831932773109244</v>
      </c>
    </row>
    <row r="59" spans="3:7" x14ac:dyDescent="0.25">
      <c r="C59" s="82"/>
      <c r="D59" s="8" t="s">
        <v>11</v>
      </c>
      <c r="E59" s="14">
        <v>6</v>
      </c>
      <c r="F59" s="44">
        <f t="shared" si="2"/>
        <v>2.5210084033613445</v>
      </c>
      <c r="G59" s="4"/>
    </row>
    <row r="60" spans="3:7" ht="15.75" thickBot="1" x14ac:dyDescent="0.3">
      <c r="C60" s="83"/>
      <c r="D60" s="46" t="s">
        <v>64</v>
      </c>
      <c r="E60" s="46">
        <v>1</v>
      </c>
      <c r="F60" s="59">
        <f t="shared" si="2"/>
        <v>0.42016806722689076</v>
      </c>
    </row>
    <row r="61" spans="3:7" x14ac:dyDescent="0.25">
      <c r="C61" s="16"/>
      <c r="D61" s="11"/>
      <c r="E61" s="11"/>
      <c r="F61" s="6"/>
    </row>
    <row r="62" spans="3:7" x14ac:dyDescent="0.25">
      <c r="C62" s="16"/>
      <c r="D62" s="11"/>
      <c r="E62" s="11"/>
      <c r="F62" s="6"/>
    </row>
    <row r="63" spans="3:7" x14ac:dyDescent="0.25">
      <c r="C63" s="16"/>
      <c r="D63" s="11"/>
      <c r="E63" s="11"/>
      <c r="F63" s="6"/>
    </row>
    <row r="64" spans="3:7" x14ac:dyDescent="0.25">
      <c r="C64" s="16"/>
      <c r="D64" s="11"/>
      <c r="E64" s="11"/>
      <c r="F64" s="6"/>
    </row>
    <row r="65" spans="3:6" x14ac:dyDescent="0.25">
      <c r="C65" s="16"/>
      <c r="D65" s="11"/>
      <c r="E65" s="11"/>
      <c r="F65" s="6"/>
    </row>
    <row r="66" spans="3:6" ht="15.75" thickBot="1" x14ac:dyDescent="0.3">
      <c r="C66" s="86" t="s">
        <v>96</v>
      </c>
      <c r="D66" s="86"/>
      <c r="E66" s="86"/>
      <c r="F66" s="86"/>
    </row>
    <row r="67" spans="3:6" ht="15.75" thickTop="1" x14ac:dyDescent="0.25"/>
    <row r="68" spans="3:6" x14ac:dyDescent="0.25">
      <c r="C68" s="1" t="s">
        <v>5</v>
      </c>
      <c r="E68" s="1">
        <v>98</v>
      </c>
    </row>
    <row r="69" spans="3:6" ht="15.75" thickBot="1" x14ac:dyDescent="0.3">
      <c r="C69" s="55" t="s">
        <v>63</v>
      </c>
      <c r="D69" s="56" t="s">
        <v>65</v>
      </c>
      <c r="E69" s="56" t="s">
        <v>53</v>
      </c>
      <c r="F69" s="56" t="s">
        <v>54</v>
      </c>
    </row>
    <row r="70" spans="3:6" x14ac:dyDescent="0.25">
      <c r="C70" s="81" t="s">
        <v>4</v>
      </c>
      <c r="D70" s="43" t="s">
        <v>50</v>
      </c>
      <c r="E70" s="61">
        <v>78</v>
      </c>
      <c r="F70" s="58">
        <f t="shared" ref="F70:F86" si="3">(E70*100)/E$68</f>
        <v>79.591836734693871</v>
      </c>
    </row>
    <row r="71" spans="3:6" x14ac:dyDescent="0.25">
      <c r="C71" s="82"/>
      <c r="D71" s="8" t="s">
        <v>51</v>
      </c>
      <c r="E71" s="8">
        <v>3</v>
      </c>
      <c r="F71" s="44">
        <f t="shared" si="3"/>
        <v>3.0612244897959182</v>
      </c>
    </row>
    <row r="72" spans="3:6" x14ac:dyDescent="0.25">
      <c r="C72" s="82"/>
      <c r="D72" s="8" t="s">
        <v>52</v>
      </c>
      <c r="E72" s="53">
        <v>15</v>
      </c>
      <c r="F72" s="45">
        <f t="shared" si="3"/>
        <v>15.306122448979592</v>
      </c>
    </row>
    <row r="73" spans="3:6" x14ac:dyDescent="0.25">
      <c r="C73" s="82"/>
      <c r="D73" s="8" t="s">
        <v>1</v>
      </c>
      <c r="E73" s="8">
        <v>2</v>
      </c>
      <c r="F73" s="44">
        <f t="shared" si="3"/>
        <v>2.0408163265306123</v>
      </c>
    </row>
    <row r="74" spans="3:6" x14ac:dyDescent="0.25">
      <c r="C74" s="82"/>
      <c r="D74" s="8" t="s">
        <v>2</v>
      </c>
      <c r="E74" s="8">
        <v>0</v>
      </c>
      <c r="F74" s="44">
        <f t="shared" si="3"/>
        <v>0</v>
      </c>
    </row>
    <row r="75" spans="3:6" ht="15.75" thickBot="1" x14ac:dyDescent="0.3">
      <c r="C75" s="83"/>
      <c r="D75" s="49" t="s">
        <v>3</v>
      </c>
      <c r="E75" s="49">
        <v>0</v>
      </c>
      <c r="F75" s="59">
        <f t="shared" si="3"/>
        <v>0</v>
      </c>
    </row>
    <row r="76" spans="3:6" ht="15" customHeight="1" x14ac:dyDescent="0.25">
      <c r="C76" s="81" t="s">
        <v>56</v>
      </c>
      <c r="D76" s="43" t="s">
        <v>57</v>
      </c>
      <c r="E76" s="60">
        <v>26</v>
      </c>
      <c r="F76" s="50">
        <f t="shared" si="3"/>
        <v>26.530612244897959</v>
      </c>
    </row>
    <row r="77" spans="3:6" x14ac:dyDescent="0.25">
      <c r="C77" s="82"/>
      <c r="D77" s="8" t="s">
        <v>8</v>
      </c>
      <c r="E77" s="62">
        <v>42</v>
      </c>
      <c r="F77" s="51">
        <f t="shared" si="3"/>
        <v>42.857142857142854</v>
      </c>
    </row>
    <row r="78" spans="3:6" x14ac:dyDescent="0.25">
      <c r="C78" s="82"/>
      <c r="D78" s="8" t="s">
        <v>9</v>
      </c>
      <c r="E78" s="8">
        <v>1</v>
      </c>
      <c r="F78" s="44">
        <f t="shared" si="3"/>
        <v>1.0204081632653061</v>
      </c>
    </row>
    <row r="79" spans="3:6" x14ac:dyDescent="0.25">
      <c r="C79" s="82"/>
      <c r="D79" s="8" t="s">
        <v>60</v>
      </c>
      <c r="E79" s="8">
        <v>6</v>
      </c>
      <c r="F79" s="44">
        <f t="shared" si="3"/>
        <v>6.1224489795918364</v>
      </c>
    </row>
    <row r="80" spans="3:6" x14ac:dyDescent="0.25">
      <c r="C80" s="82"/>
      <c r="D80" s="8" t="s">
        <v>61</v>
      </c>
      <c r="E80" s="53">
        <v>16</v>
      </c>
      <c r="F80" s="45">
        <f t="shared" si="3"/>
        <v>16.326530612244898</v>
      </c>
    </row>
    <row r="81" spans="3:6" x14ac:dyDescent="0.25">
      <c r="C81" s="82"/>
      <c r="D81" s="8" t="s">
        <v>58</v>
      </c>
      <c r="E81" s="8">
        <v>4</v>
      </c>
      <c r="F81" s="44">
        <f t="shared" si="3"/>
        <v>4.0816326530612246</v>
      </c>
    </row>
    <row r="82" spans="3:6" x14ac:dyDescent="0.25">
      <c r="C82" s="82"/>
      <c r="D82" s="8" t="s">
        <v>11</v>
      </c>
      <c r="E82" s="14">
        <v>1</v>
      </c>
      <c r="F82" s="44">
        <f t="shared" si="3"/>
        <v>1.0204081632653061</v>
      </c>
    </row>
    <row r="83" spans="3:6" x14ac:dyDescent="0.25">
      <c r="C83" s="82"/>
      <c r="D83" s="8" t="s">
        <v>107</v>
      </c>
      <c r="E83" s="14">
        <v>1</v>
      </c>
      <c r="F83" s="44">
        <f t="shared" si="3"/>
        <v>1.0204081632653061</v>
      </c>
    </row>
    <row r="84" spans="3:6" x14ac:dyDescent="0.25">
      <c r="C84" s="82"/>
      <c r="D84" s="12" t="s">
        <v>64</v>
      </c>
      <c r="E84" s="12">
        <v>1</v>
      </c>
      <c r="F84" s="44">
        <v>0</v>
      </c>
    </row>
    <row r="85" spans="3:6" x14ac:dyDescent="0.25">
      <c r="C85" s="82"/>
      <c r="D85" s="8" t="s">
        <v>62</v>
      </c>
      <c r="E85" s="8">
        <v>0</v>
      </c>
      <c r="F85" s="44">
        <f t="shared" si="3"/>
        <v>0</v>
      </c>
    </row>
    <row r="86" spans="3:6" ht="15.75" thickBot="1" x14ac:dyDescent="0.3">
      <c r="C86" s="83"/>
      <c r="D86" s="49" t="s">
        <v>59</v>
      </c>
      <c r="E86" s="49">
        <v>0</v>
      </c>
      <c r="F86" s="59">
        <f t="shared" si="3"/>
        <v>0</v>
      </c>
    </row>
    <row r="87" spans="3:6" x14ac:dyDescent="0.25">
      <c r="C87" s="16"/>
      <c r="D87" s="5"/>
      <c r="E87" s="5"/>
      <c r="F87" s="6"/>
    </row>
    <row r="88" spans="3:6" x14ac:dyDescent="0.25">
      <c r="C88" s="16"/>
      <c r="D88" s="5"/>
      <c r="E88" s="5"/>
      <c r="F88" s="6"/>
    </row>
    <row r="89" spans="3:6" x14ac:dyDescent="0.25">
      <c r="C89" s="16"/>
      <c r="D89" s="5"/>
      <c r="E89" s="5"/>
      <c r="F89" s="6"/>
    </row>
    <row r="90" spans="3:6" x14ac:dyDescent="0.25">
      <c r="C90" s="16"/>
      <c r="D90" s="5"/>
      <c r="E90" s="5"/>
      <c r="F90" s="6"/>
    </row>
    <row r="91" spans="3:6" x14ac:dyDescent="0.25">
      <c r="C91" s="16"/>
      <c r="D91" s="5"/>
      <c r="E91" s="5"/>
      <c r="F91" s="6"/>
    </row>
    <row r="92" spans="3:6" x14ac:dyDescent="0.25">
      <c r="C92" s="16"/>
      <c r="D92" s="5"/>
      <c r="E92" s="5"/>
      <c r="F92" s="6"/>
    </row>
    <row r="93" spans="3:6" ht="15.75" thickBot="1" x14ac:dyDescent="0.3">
      <c r="C93" s="86" t="s">
        <v>95</v>
      </c>
      <c r="D93" s="86"/>
      <c r="E93" s="86"/>
      <c r="F93" s="86"/>
    </row>
    <row r="94" spans="3:6" ht="15.75" thickTop="1" x14ac:dyDescent="0.25">
      <c r="C94" s="16"/>
    </row>
    <row r="95" spans="3:6" x14ac:dyDescent="0.25">
      <c r="C95" s="1" t="s">
        <v>6</v>
      </c>
      <c r="E95" s="1">
        <v>11</v>
      </c>
    </row>
    <row r="96" spans="3:6" ht="15.75" thickBot="1" x14ac:dyDescent="0.3">
      <c r="C96" s="55" t="s">
        <v>63</v>
      </c>
      <c r="D96" s="56" t="s">
        <v>65</v>
      </c>
      <c r="E96" s="56" t="s">
        <v>53</v>
      </c>
      <c r="F96" s="56" t="s">
        <v>54</v>
      </c>
    </row>
    <row r="97" spans="3:6" x14ac:dyDescent="0.25">
      <c r="C97" s="81" t="s">
        <v>4</v>
      </c>
      <c r="D97" s="43" t="s">
        <v>50</v>
      </c>
      <c r="E97" s="61">
        <v>9</v>
      </c>
      <c r="F97" s="58">
        <f t="shared" ref="F97:F113" si="4">(E97*100)/E$95</f>
        <v>81.818181818181813</v>
      </c>
    </row>
    <row r="98" spans="3:6" x14ac:dyDescent="0.25">
      <c r="C98" s="82"/>
      <c r="D98" s="8" t="s">
        <v>51</v>
      </c>
      <c r="E98" s="53">
        <v>1</v>
      </c>
      <c r="F98" s="45">
        <f t="shared" si="4"/>
        <v>9.0909090909090917</v>
      </c>
    </row>
    <row r="99" spans="3:6" x14ac:dyDescent="0.25">
      <c r="C99" s="82"/>
      <c r="D99" s="8" t="s">
        <v>52</v>
      </c>
      <c r="E99" s="53">
        <v>1</v>
      </c>
      <c r="F99" s="45">
        <f t="shared" si="4"/>
        <v>9.0909090909090917</v>
      </c>
    </row>
    <row r="100" spans="3:6" x14ac:dyDescent="0.25">
      <c r="C100" s="82"/>
      <c r="D100" s="8" t="s">
        <v>1</v>
      </c>
      <c r="E100" s="8">
        <v>0</v>
      </c>
      <c r="F100" s="44">
        <f t="shared" si="4"/>
        <v>0</v>
      </c>
    </row>
    <row r="101" spans="3:6" x14ac:dyDescent="0.25">
      <c r="C101" s="82"/>
      <c r="D101" s="8" t="s">
        <v>2</v>
      </c>
      <c r="E101" s="8">
        <v>0</v>
      </c>
      <c r="F101" s="44">
        <f t="shared" si="4"/>
        <v>0</v>
      </c>
    </row>
    <row r="102" spans="3:6" ht="15.75" thickBot="1" x14ac:dyDescent="0.3">
      <c r="C102" s="83"/>
      <c r="D102" s="49" t="s">
        <v>3</v>
      </c>
      <c r="E102" s="49">
        <v>0</v>
      </c>
      <c r="F102" s="59">
        <f t="shared" si="4"/>
        <v>0</v>
      </c>
    </row>
    <row r="103" spans="3:6" x14ac:dyDescent="0.25">
      <c r="C103" s="81" t="s">
        <v>56</v>
      </c>
      <c r="D103" s="43" t="s">
        <v>57</v>
      </c>
      <c r="E103" s="61">
        <v>3</v>
      </c>
      <c r="F103" s="58">
        <f t="shared" si="4"/>
        <v>27.272727272727273</v>
      </c>
    </row>
    <row r="104" spans="3:6" x14ac:dyDescent="0.25">
      <c r="C104" s="82"/>
      <c r="D104" s="8" t="s">
        <v>59</v>
      </c>
      <c r="E104" s="8">
        <v>1</v>
      </c>
      <c r="F104" s="44">
        <f t="shared" si="4"/>
        <v>9.0909090909090917</v>
      </c>
    </row>
    <row r="105" spans="3:6" x14ac:dyDescent="0.25">
      <c r="C105" s="82"/>
      <c r="D105" s="8" t="s">
        <v>8</v>
      </c>
      <c r="E105" s="62">
        <v>3</v>
      </c>
      <c r="F105" s="51">
        <f t="shared" si="4"/>
        <v>27.272727272727273</v>
      </c>
    </row>
    <row r="106" spans="3:6" x14ac:dyDescent="0.25">
      <c r="C106" s="82"/>
      <c r="D106" s="8" t="s">
        <v>9</v>
      </c>
      <c r="E106" s="8">
        <v>1</v>
      </c>
      <c r="F106" s="44">
        <f t="shared" si="4"/>
        <v>9.0909090909090917</v>
      </c>
    </row>
    <row r="107" spans="3:6" x14ac:dyDescent="0.25">
      <c r="C107" s="82"/>
      <c r="D107" s="8" t="s">
        <v>60</v>
      </c>
      <c r="E107" s="8">
        <v>1</v>
      </c>
      <c r="F107" s="44">
        <f t="shared" si="4"/>
        <v>9.0909090909090917</v>
      </c>
    </row>
    <row r="108" spans="3:6" x14ac:dyDescent="0.25">
      <c r="C108" s="82"/>
      <c r="D108" s="8" t="s">
        <v>58</v>
      </c>
      <c r="E108" s="8">
        <v>1</v>
      </c>
      <c r="F108" s="44">
        <f t="shared" si="4"/>
        <v>9.0909090909090917</v>
      </c>
    </row>
    <row r="109" spans="3:6" x14ac:dyDescent="0.25">
      <c r="C109" s="82"/>
      <c r="D109" s="8" t="s">
        <v>11</v>
      </c>
      <c r="E109" s="14">
        <v>1</v>
      </c>
      <c r="F109" s="44">
        <f t="shared" si="4"/>
        <v>9.0909090909090917</v>
      </c>
    </row>
    <row r="110" spans="3:6" x14ac:dyDescent="0.25">
      <c r="C110" s="82"/>
      <c r="D110" s="8" t="s">
        <v>10</v>
      </c>
      <c r="E110" s="8">
        <v>0</v>
      </c>
      <c r="F110" s="44">
        <f t="shared" si="4"/>
        <v>0</v>
      </c>
    </row>
    <row r="111" spans="3:6" x14ac:dyDescent="0.25">
      <c r="C111" s="82"/>
      <c r="D111" s="8" t="s">
        <v>62</v>
      </c>
      <c r="E111" s="8">
        <v>0</v>
      </c>
      <c r="F111" s="44">
        <f t="shared" si="4"/>
        <v>0</v>
      </c>
    </row>
    <row r="112" spans="3:6" x14ac:dyDescent="0.25">
      <c r="C112" s="82"/>
      <c r="D112" s="8" t="s">
        <v>61</v>
      </c>
      <c r="E112" s="8">
        <v>0</v>
      </c>
      <c r="F112" s="44">
        <f t="shared" si="4"/>
        <v>0</v>
      </c>
    </row>
    <row r="113" spans="3:6" ht="15.75" thickBot="1" x14ac:dyDescent="0.3">
      <c r="C113" s="83"/>
      <c r="D113" s="46" t="s">
        <v>64</v>
      </c>
      <c r="E113" s="46">
        <v>0</v>
      </c>
      <c r="F113" s="59">
        <f t="shared" si="4"/>
        <v>0</v>
      </c>
    </row>
    <row r="114" spans="3:6" x14ac:dyDescent="0.25">
      <c r="C114" s="16"/>
    </row>
    <row r="115" spans="3:6" x14ac:dyDescent="0.25">
      <c r="C115" s="16"/>
      <c r="D115" s="11"/>
      <c r="E115" s="11"/>
      <c r="F115" s="6"/>
    </row>
    <row r="117" spans="3:6" hidden="1" x14ac:dyDescent="0.25"/>
    <row r="118" spans="3:6" hidden="1" x14ac:dyDescent="0.25"/>
    <row r="119" spans="3:6" hidden="1" x14ac:dyDescent="0.25"/>
    <row r="120" spans="3:6" hidden="1" x14ac:dyDescent="0.25"/>
    <row r="121" spans="3:6" hidden="1" x14ac:dyDescent="0.25"/>
    <row r="122" spans="3:6" hidden="1" x14ac:dyDescent="0.25"/>
    <row r="123" spans="3:6" hidden="1" x14ac:dyDescent="0.25"/>
    <row r="124" spans="3:6" hidden="1" x14ac:dyDescent="0.25"/>
    <row r="125" spans="3:6" hidden="1" x14ac:dyDescent="0.25"/>
    <row r="126" spans="3:6" hidden="1" x14ac:dyDescent="0.25"/>
    <row r="127" spans="3:6" hidden="1" x14ac:dyDescent="0.25"/>
    <row r="128" spans="3:6" hidden="1" x14ac:dyDescent="0.25"/>
    <row r="129" spans="3:6" hidden="1" x14ac:dyDescent="0.25"/>
    <row r="135" spans="3:6" s="3" customFormat="1" ht="15.75" thickBot="1" x14ac:dyDescent="0.3">
      <c r="C135" s="87" t="s">
        <v>101</v>
      </c>
      <c r="D135" s="87"/>
      <c r="E135" s="87"/>
    </row>
    <row r="136" spans="3:6" ht="15.75" thickTop="1" x14ac:dyDescent="0.25">
      <c r="F136" s="3"/>
    </row>
    <row r="137" spans="3:6" x14ac:dyDescent="0.25">
      <c r="C137" s="85" t="s">
        <v>102</v>
      </c>
      <c r="D137" s="85"/>
      <c r="E137" s="85"/>
      <c r="F137" s="3"/>
    </row>
    <row r="138" spans="3:6" x14ac:dyDescent="0.25">
      <c r="C138" s="88" t="s">
        <v>85</v>
      </c>
      <c r="D138" s="84"/>
      <c r="E138" s="30">
        <v>184</v>
      </c>
      <c r="F138" s="3"/>
    </row>
    <row r="139" spans="3:6" ht="30" customHeight="1" x14ac:dyDescent="0.25">
      <c r="C139" s="84" t="s">
        <v>86</v>
      </c>
      <c r="D139" s="84"/>
      <c r="E139" s="30">
        <v>9</v>
      </c>
      <c r="F139" s="3"/>
    </row>
    <row r="140" spans="3:6" ht="18.75" customHeight="1" x14ac:dyDescent="0.25">
      <c r="C140" s="84" t="s">
        <v>87</v>
      </c>
      <c r="D140" s="84"/>
      <c r="E140" s="30">
        <v>45</v>
      </c>
      <c r="F140" s="3"/>
    </row>
    <row r="141" spans="3:6" x14ac:dyDescent="0.25">
      <c r="C141" s="76" t="s">
        <v>103</v>
      </c>
      <c r="D141" s="76"/>
      <c r="E141" s="76"/>
      <c r="F141" s="3"/>
    </row>
    <row r="142" spans="3:6" x14ac:dyDescent="0.25">
      <c r="C142" s="77" t="s">
        <v>104</v>
      </c>
      <c r="D142" s="77"/>
      <c r="E142" s="37">
        <v>23</v>
      </c>
      <c r="F142" s="3"/>
    </row>
    <row r="143" spans="3:6" x14ac:dyDescent="0.25">
      <c r="C143" s="78" t="s">
        <v>105</v>
      </c>
      <c r="D143" s="79"/>
      <c r="E143" s="37">
        <v>21</v>
      </c>
      <c r="F143" s="3"/>
    </row>
    <row r="144" spans="3:6" ht="40.5" customHeight="1" x14ac:dyDescent="0.25">
      <c r="C144" s="74" t="s">
        <v>108</v>
      </c>
      <c r="D144" s="75"/>
      <c r="E144" s="67">
        <v>1</v>
      </c>
      <c r="F144" s="3"/>
    </row>
  </sheetData>
  <mergeCells count="26">
    <mergeCell ref="C66:F66"/>
    <mergeCell ref="C93:F93"/>
    <mergeCell ref="C135:E135"/>
    <mergeCell ref="C138:D138"/>
    <mergeCell ref="C2:F2"/>
    <mergeCell ref="C6:C8"/>
    <mergeCell ref="C20:F20"/>
    <mergeCell ref="C41:F41"/>
    <mergeCell ref="C43:D43"/>
    <mergeCell ref="C11:C16"/>
    <mergeCell ref="C144:D144"/>
    <mergeCell ref="C141:E141"/>
    <mergeCell ref="C142:D142"/>
    <mergeCell ref="C143:D143"/>
    <mergeCell ref="F7:F8"/>
    <mergeCell ref="C24:C26"/>
    <mergeCell ref="C27:C37"/>
    <mergeCell ref="C45:C49"/>
    <mergeCell ref="C139:D139"/>
    <mergeCell ref="C140:D140"/>
    <mergeCell ref="C137:E137"/>
    <mergeCell ref="C50:C60"/>
    <mergeCell ref="C70:C75"/>
    <mergeCell ref="C97:C102"/>
    <mergeCell ref="C103:C113"/>
    <mergeCell ref="C76:C86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C2:P164"/>
  <sheetViews>
    <sheetView tabSelected="1" topLeftCell="A22" zoomScale="70" zoomScaleNormal="70" workbookViewId="0">
      <selection activeCell="S54" sqref="S54"/>
    </sheetView>
  </sheetViews>
  <sheetFormatPr baseColWidth="10" defaultRowHeight="15" x14ac:dyDescent="0.25"/>
  <cols>
    <col min="3" max="3" width="15.85546875" customWidth="1"/>
    <col min="4" max="4" width="23.5703125" customWidth="1"/>
    <col min="5" max="5" width="18.28515625" bestFit="1" customWidth="1"/>
    <col min="6" max="6" width="14.5703125" customWidth="1"/>
    <col min="7" max="7" width="17" customWidth="1"/>
    <col min="8" max="8" width="14.28515625" customWidth="1"/>
    <col min="9" max="9" width="13.140625" customWidth="1"/>
    <col min="10" max="10" width="12.85546875" customWidth="1"/>
    <col min="11" max="11" width="15" customWidth="1"/>
    <col min="12" max="12" width="14.85546875" customWidth="1"/>
  </cols>
  <sheetData>
    <row r="2" spans="3:14" ht="15.75" thickBot="1" x14ac:dyDescent="0.3">
      <c r="C2" s="86" t="s">
        <v>97</v>
      </c>
      <c r="D2" s="86"/>
      <c r="E2" s="86"/>
      <c r="F2" s="86"/>
      <c r="G2" s="86"/>
      <c r="H2" s="86"/>
      <c r="I2" s="86"/>
      <c r="J2" s="86"/>
    </row>
    <row r="3" spans="3:14" ht="15.75" thickTop="1" x14ac:dyDescent="0.25">
      <c r="E3" s="16"/>
      <c r="F3" s="11"/>
      <c r="G3" s="11"/>
      <c r="H3" s="6"/>
    </row>
    <row r="4" spans="3:14" x14ac:dyDescent="0.25">
      <c r="C4" s="99" t="s">
        <v>98</v>
      </c>
      <c r="D4" s="99"/>
      <c r="E4" s="99"/>
      <c r="F4" s="99"/>
      <c r="G4" s="99"/>
      <c r="H4" s="99"/>
      <c r="I4" s="38"/>
      <c r="J4" s="38"/>
    </row>
    <row r="5" spans="3:14" x14ac:dyDescent="0.25">
      <c r="C5" s="29" t="s">
        <v>77</v>
      </c>
      <c r="D5" s="17" t="s">
        <v>67</v>
      </c>
      <c r="E5" s="17" t="s">
        <v>68</v>
      </c>
      <c r="F5" s="18" t="s">
        <v>5</v>
      </c>
      <c r="G5" s="18" t="s">
        <v>69</v>
      </c>
      <c r="H5" s="18" t="s">
        <v>70</v>
      </c>
    </row>
    <row r="6" spans="3:14" x14ac:dyDescent="0.25">
      <c r="C6" s="93" t="s">
        <v>71</v>
      </c>
      <c r="D6" s="19" t="s">
        <v>12</v>
      </c>
      <c r="E6" s="19">
        <v>8</v>
      </c>
      <c r="F6" s="19">
        <v>3</v>
      </c>
      <c r="G6" s="19"/>
      <c r="H6" s="12">
        <f t="shared" ref="H6:H32" si="0">SUM(E6:G6)</f>
        <v>11</v>
      </c>
    </row>
    <row r="7" spans="3:14" x14ac:dyDescent="0.25">
      <c r="C7" s="94"/>
      <c r="D7" s="19" t="s">
        <v>13</v>
      </c>
      <c r="E7" s="19">
        <v>5</v>
      </c>
      <c r="F7" s="19">
        <v>1</v>
      </c>
      <c r="G7" s="19"/>
      <c r="H7" s="12">
        <f t="shared" si="0"/>
        <v>6</v>
      </c>
    </row>
    <row r="8" spans="3:14" x14ac:dyDescent="0.25">
      <c r="C8" s="94"/>
      <c r="D8" s="19" t="s">
        <v>14</v>
      </c>
      <c r="E8" s="19">
        <v>4</v>
      </c>
      <c r="F8" s="19"/>
      <c r="G8" s="19"/>
      <c r="H8" s="12">
        <f t="shared" si="0"/>
        <v>4</v>
      </c>
    </row>
    <row r="9" spans="3:14" x14ac:dyDescent="0.25">
      <c r="C9" s="94"/>
      <c r="D9" s="19" t="s">
        <v>16</v>
      </c>
      <c r="E9" s="19">
        <v>5</v>
      </c>
      <c r="F9" s="19"/>
      <c r="G9" s="19"/>
      <c r="H9" s="12">
        <f t="shared" si="0"/>
        <v>5</v>
      </c>
      <c r="J9" s="70"/>
      <c r="K9" s="70" t="s">
        <v>68</v>
      </c>
      <c r="L9" s="70" t="s">
        <v>5</v>
      </c>
      <c r="M9" s="70" t="s">
        <v>69</v>
      </c>
      <c r="N9" s="70" t="s">
        <v>70</v>
      </c>
    </row>
    <row r="10" spans="3:14" x14ac:dyDescent="0.25">
      <c r="C10" s="94"/>
      <c r="D10" s="19" t="s">
        <v>17</v>
      </c>
      <c r="E10" s="19">
        <v>7</v>
      </c>
      <c r="F10" s="19">
        <v>6</v>
      </c>
      <c r="G10" s="19"/>
      <c r="H10" s="64">
        <f t="shared" si="0"/>
        <v>13</v>
      </c>
      <c r="J10" s="73" t="s">
        <v>71</v>
      </c>
      <c r="K10" s="73">
        <v>176</v>
      </c>
      <c r="L10" s="73">
        <v>58</v>
      </c>
      <c r="M10" s="73">
        <v>7</v>
      </c>
      <c r="N10" s="73">
        <v>241</v>
      </c>
    </row>
    <row r="11" spans="3:14" x14ac:dyDescent="0.25">
      <c r="C11" s="94"/>
      <c r="D11" s="19" t="s">
        <v>18</v>
      </c>
      <c r="E11" s="19">
        <v>10</v>
      </c>
      <c r="F11" s="19"/>
      <c r="G11" s="19"/>
      <c r="H11" s="12">
        <f t="shared" si="0"/>
        <v>10</v>
      </c>
      <c r="J11" s="73" t="s">
        <v>76</v>
      </c>
      <c r="K11" s="73">
        <v>62</v>
      </c>
      <c r="L11" s="73">
        <v>39</v>
      </c>
      <c r="M11" s="73">
        <v>4</v>
      </c>
      <c r="N11" s="73">
        <v>105</v>
      </c>
    </row>
    <row r="12" spans="3:14" x14ac:dyDescent="0.25">
      <c r="C12" s="94"/>
      <c r="D12" s="19" t="s">
        <v>21</v>
      </c>
      <c r="E12" s="19">
        <v>7</v>
      </c>
      <c r="F12" s="19"/>
      <c r="G12" s="19"/>
      <c r="H12" s="12">
        <f t="shared" si="0"/>
        <v>7</v>
      </c>
      <c r="J12" s="8" t="s">
        <v>78</v>
      </c>
      <c r="K12" s="8">
        <v>0</v>
      </c>
      <c r="L12" s="8">
        <v>1</v>
      </c>
      <c r="M12" s="8">
        <v>0</v>
      </c>
      <c r="N12" s="8">
        <v>1</v>
      </c>
    </row>
    <row r="13" spans="3:14" x14ac:dyDescent="0.25">
      <c r="C13" s="94"/>
      <c r="D13" s="19" t="s">
        <v>22</v>
      </c>
      <c r="E13" s="65">
        <v>13</v>
      </c>
      <c r="F13" s="19">
        <v>6</v>
      </c>
      <c r="G13" s="19">
        <v>4</v>
      </c>
      <c r="H13" s="63">
        <f t="shared" si="0"/>
        <v>23</v>
      </c>
    </row>
    <row r="14" spans="3:14" x14ac:dyDescent="0.25">
      <c r="C14" s="94"/>
      <c r="D14" s="19" t="s">
        <v>23</v>
      </c>
      <c r="E14" s="19">
        <v>10</v>
      </c>
      <c r="F14" s="19">
        <v>1</v>
      </c>
      <c r="G14" s="19"/>
      <c r="H14" s="12">
        <f t="shared" si="0"/>
        <v>11</v>
      </c>
    </row>
    <row r="15" spans="3:14" x14ac:dyDescent="0.25">
      <c r="C15" s="94"/>
      <c r="D15" s="19" t="s">
        <v>25</v>
      </c>
      <c r="E15" s="19">
        <v>9</v>
      </c>
      <c r="F15" s="19">
        <v>4</v>
      </c>
      <c r="G15" s="19"/>
      <c r="H15" s="64">
        <f t="shared" si="0"/>
        <v>13</v>
      </c>
    </row>
    <row r="16" spans="3:14" x14ac:dyDescent="0.25">
      <c r="C16" s="94"/>
      <c r="D16" s="19" t="s">
        <v>28</v>
      </c>
      <c r="E16" s="19">
        <v>6</v>
      </c>
      <c r="F16" s="19"/>
      <c r="G16" s="19"/>
      <c r="H16" s="12">
        <f t="shared" si="0"/>
        <v>6</v>
      </c>
    </row>
    <row r="17" spans="3:13" x14ac:dyDescent="0.25">
      <c r="C17" s="94"/>
      <c r="D17" s="19" t="s">
        <v>31</v>
      </c>
      <c r="E17" s="19">
        <v>1</v>
      </c>
      <c r="F17" s="19">
        <v>3</v>
      </c>
      <c r="G17" s="19"/>
      <c r="H17" s="12">
        <f t="shared" si="0"/>
        <v>4</v>
      </c>
      <c r="J17" s="70"/>
      <c r="K17" s="73" t="s">
        <v>71</v>
      </c>
      <c r="L17" s="73" t="s">
        <v>76</v>
      </c>
      <c r="M17" s="8" t="s">
        <v>78</v>
      </c>
    </row>
    <row r="18" spans="3:13" x14ac:dyDescent="0.25">
      <c r="C18" s="94"/>
      <c r="D18" s="19" t="s">
        <v>30</v>
      </c>
      <c r="E18" s="19">
        <v>2</v>
      </c>
      <c r="F18" s="19">
        <v>1</v>
      </c>
      <c r="G18" s="19"/>
      <c r="H18" s="12">
        <f t="shared" si="0"/>
        <v>3</v>
      </c>
      <c r="J18" s="70" t="s">
        <v>68</v>
      </c>
      <c r="K18" s="73">
        <v>176</v>
      </c>
      <c r="L18" s="73">
        <v>62</v>
      </c>
      <c r="M18" s="8">
        <v>0</v>
      </c>
    </row>
    <row r="19" spans="3:13" x14ac:dyDescent="0.25">
      <c r="C19" s="94"/>
      <c r="D19" s="19" t="s">
        <v>32</v>
      </c>
      <c r="E19" s="19">
        <v>6</v>
      </c>
      <c r="F19" s="19">
        <v>1</v>
      </c>
      <c r="G19" s="19"/>
      <c r="H19" s="12">
        <f t="shared" si="0"/>
        <v>7</v>
      </c>
      <c r="J19" s="70" t="s">
        <v>5</v>
      </c>
      <c r="K19" s="73">
        <v>58</v>
      </c>
      <c r="L19" s="73">
        <v>39</v>
      </c>
      <c r="M19" s="8">
        <v>1</v>
      </c>
    </row>
    <row r="20" spans="3:13" x14ac:dyDescent="0.25">
      <c r="C20" s="94"/>
      <c r="D20" s="19" t="s">
        <v>33</v>
      </c>
      <c r="E20" s="19">
        <v>3</v>
      </c>
      <c r="F20" s="19"/>
      <c r="G20" s="19"/>
      <c r="H20" s="12">
        <f t="shared" si="0"/>
        <v>3</v>
      </c>
      <c r="J20" s="70" t="s">
        <v>69</v>
      </c>
      <c r="K20" s="73">
        <v>7</v>
      </c>
      <c r="L20" s="73">
        <v>4</v>
      </c>
      <c r="M20" s="8">
        <v>0</v>
      </c>
    </row>
    <row r="21" spans="3:13" x14ac:dyDescent="0.25">
      <c r="C21" s="94"/>
      <c r="D21" s="19" t="s">
        <v>35</v>
      </c>
      <c r="E21" s="19">
        <v>5</v>
      </c>
      <c r="F21" s="19">
        <v>2</v>
      </c>
      <c r="G21" s="19"/>
      <c r="H21" s="12">
        <f t="shared" si="0"/>
        <v>7</v>
      </c>
      <c r="J21" s="70" t="s">
        <v>70</v>
      </c>
      <c r="K21" s="73">
        <v>241</v>
      </c>
      <c r="L21" s="73">
        <v>105</v>
      </c>
      <c r="M21" s="8">
        <v>1</v>
      </c>
    </row>
    <row r="22" spans="3:13" x14ac:dyDescent="0.25">
      <c r="C22" s="94"/>
      <c r="D22" s="19" t="s">
        <v>36</v>
      </c>
      <c r="E22" s="19">
        <v>8</v>
      </c>
      <c r="F22" s="19">
        <v>3</v>
      </c>
      <c r="G22" s="19"/>
      <c r="H22" s="12">
        <f t="shared" si="0"/>
        <v>11</v>
      </c>
    </row>
    <row r="23" spans="3:13" x14ac:dyDescent="0.25">
      <c r="C23" s="94"/>
      <c r="D23" s="20" t="s">
        <v>37</v>
      </c>
      <c r="E23" s="20">
        <v>10</v>
      </c>
      <c r="F23" s="19"/>
      <c r="G23" s="19"/>
      <c r="H23" s="12">
        <f t="shared" si="0"/>
        <v>10</v>
      </c>
    </row>
    <row r="24" spans="3:13" x14ac:dyDescent="0.25">
      <c r="C24" s="94"/>
      <c r="D24" s="19" t="s">
        <v>72</v>
      </c>
      <c r="E24" s="19">
        <v>9</v>
      </c>
      <c r="F24" s="19">
        <v>1</v>
      </c>
      <c r="G24" s="19">
        <v>2</v>
      </c>
      <c r="H24" s="12">
        <f t="shared" si="0"/>
        <v>12</v>
      </c>
    </row>
    <row r="25" spans="3:13" x14ac:dyDescent="0.25">
      <c r="C25" s="94"/>
      <c r="D25" s="19" t="s">
        <v>39</v>
      </c>
      <c r="E25" s="19">
        <v>9</v>
      </c>
      <c r="F25" s="19"/>
      <c r="G25" s="19"/>
      <c r="H25" s="12">
        <f t="shared" si="0"/>
        <v>9</v>
      </c>
    </row>
    <row r="26" spans="3:13" x14ac:dyDescent="0.25">
      <c r="C26" s="94"/>
      <c r="D26" s="19" t="s">
        <v>73</v>
      </c>
      <c r="E26" s="19">
        <v>5</v>
      </c>
      <c r="F26" s="19"/>
      <c r="G26" s="19"/>
      <c r="H26" s="12">
        <f t="shared" si="0"/>
        <v>5</v>
      </c>
    </row>
    <row r="27" spans="3:13" x14ac:dyDescent="0.25">
      <c r="C27" s="94"/>
      <c r="D27" s="19" t="s">
        <v>79</v>
      </c>
      <c r="E27" s="65">
        <v>13</v>
      </c>
      <c r="F27" s="19">
        <v>15</v>
      </c>
      <c r="G27" s="19">
        <v>1</v>
      </c>
      <c r="H27" s="63">
        <f t="shared" si="0"/>
        <v>29</v>
      </c>
    </row>
    <row r="28" spans="3:13" x14ac:dyDescent="0.25">
      <c r="C28" s="94"/>
      <c r="D28" s="19" t="s">
        <v>41</v>
      </c>
      <c r="E28" s="19">
        <v>2</v>
      </c>
      <c r="F28" s="19"/>
      <c r="G28" s="19"/>
      <c r="H28" s="12">
        <f t="shared" si="0"/>
        <v>2</v>
      </c>
    </row>
    <row r="29" spans="3:13" x14ac:dyDescent="0.25">
      <c r="C29" s="94"/>
      <c r="D29" s="19" t="s">
        <v>74</v>
      </c>
      <c r="E29" s="19">
        <v>7</v>
      </c>
      <c r="F29" s="19">
        <v>3</v>
      </c>
      <c r="G29" s="19"/>
      <c r="H29" s="12">
        <f t="shared" si="0"/>
        <v>10</v>
      </c>
    </row>
    <row r="30" spans="3:13" x14ac:dyDescent="0.25">
      <c r="C30" s="94"/>
      <c r="D30" s="19" t="s">
        <v>43</v>
      </c>
      <c r="E30" s="19">
        <v>5</v>
      </c>
      <c r="F30" s="19">
        <v>4</v>
      </c>
      <c r="G30" s="19"/>
      <c r="H30" s="12">
        <f t="shared" si="0"/>
        <v>9</v>
      </c>
      <c r="J30" s="3"/>
    </row>
    <row r="31" spans="3:13" x14ac:dyDescent="0.25">
      <c r="C31" s="94"/>
      <c r="D31" s="19" t="s">
        <v>46</v>
      </c>
      <c r="E31" s="19">
        <v>1</v>
      </c>
      <c r="F31" s="19">
        <v>3</v>
      </c>
      <c r="G31" s="19"/>
      <c r="H31" s="12">
        <f t="shared" si="0"/>
        <v>4</v>
      </c>
    </row>
    <row r="32" spans="3:13" x14ac:dyDescent="0.25">
      <c r="C32" s="94"/>
      <c r="D32" s="19" t="s">
        <v>47</v>
      </c>
      <c r="E32" s="19">
        <v>6</v>
      </c>
      <c r="F32" s="19">
        <v>1</v>
      </c>
      <c r="G32" s="19"/>
      <c r="H32" s="12">
        <f t="shared" si="0"/>
        <v>7</v>
      </c>
    </row>
    <row r="33" spans="3:8" x14ac:dyDescent="0.25">
      <c r="C33" s="95"/>
      <c r="D33" s="21" t="s">
        <v>75</v>
      </c>
      <c r="E33" s="22">
        <f>SUM(E6:E32)</f>
        <v>176</v>
      </c>
      <c r="F33" s="22">
        <f>SUM(F6:F32)</f>
        <v>58</v>
      </c>
      <c r="G33" s="22">
        <f>SUM(G6:G32)</f>
        <v>7</v>
      </c>
      <c r="H33" s="21">
        <f>E33+F33+G33</f>
        <v>241</v>
      </c>
    </row>
    <row r="34" spans="3:8" x14ac:dyDescent="0.25">
      <c r="C34" s="71" t="s">
        <v>77</v>
      </c>
      <c r="D34" s="17" t="s">
        <v>67</v>
      </c>
      <c r="E34" s="17" t="s">
        <v>68</v>
      </c>
      <c r="F34" s="72" t="s">
        <v>5</v>
      </c>
      <c r="G34" s="72" t="s">
        <v>69</v>
      </c>
      <c r="H34" s="72" t="s">
        <v>70</v>
      </c>
    </row>
    <row r="35" spans="3:8" x14ac:dyDescent="0.25">
      <c r="C35" s="96" t="s">
        <v>76</v>
      </c>
      <c r="D35" s="23" t="s">
        <v>15</v>
      </c>
      <c r="E35" s="19">
        <v>8</v>
      </c>
      <c r="F35" s="19"/>
      <c r="G35" s="19"/>
      <c r="H35" s="12">
        <f t="shared" ref="H35:H47" si="1">SUM(E35:G35)</f>
        <v>8</v>
      </c>
    </row>
    <row r="36" spans="3:8" x14ac:dyDescent="0.25">
      <c r="C36" s="96"/>
      <c r="D36" s="23" t="s">
        <v>19</v>
      </c>
      <c r="E36" s="19">
        <v>5</v>
      </c>
      <c r="F36" s="19">
        <v>4</v>
      </c>
      <c r="G36" s="19"/>
      <c r="H36" s="12">
        <f t="shared" si="1"/>
        <v>9</v>
      </c>
    </row>
    <row r="37" spans="3:8" x14ac:dyDescent="0.25">
      <c r="C37" s="96"/>
      <c r="D37" s="23" t="s">
        <v>20</v>
      </c>
      <c r="E37" s="19">
        <v>3</v>
      </c>
      <c r="F37" s="19">
        <v>5</v>
      </c>
      <c r="G37" s="19"/>
      <c r="H37" s="12">
        <f t="shared" si="1"/>
        <v>8</v>
      </c>
    </row>
    <row r="38" spans="3:8" x14ac:dyDescent="0.25">
      <c r="C38" s="96"/>
      <c r="D38" s="23" t="s">
        <v>24</v>
      </c>
      <c r="E38" s="19">
        <v>6</v>
      </c>
      <c r="F38" s="19"/>
      <c r="G38" s="19">
        <v>1</v>
      </c>
      <c r="H38" s="12">
        <f t="shared" si="1"/>
        <v>7</v>
      </c>
    </row>
    <row r="39" spans="3:8" x14ac:dyDescent="0.25">
      <c r="C39" s="96"/>
      <c r="D39" s="23" t="s">
        <v>26</v>
      </c>
      <c r="E39" s="19">
        <v>5</v>
      </c>
      <c r="F39" s="19">
        <v>5</v>
      </c>
      <c r="G39" s="19">
        <v>1</v>
      </c>
      <c r="H39" s="12">
        <f t="shared" si="1"/>
        <v>11</v>
      </c>
    </row>
    <row r="40" spans="3:8" x14ac:dyDescent="0.25">
      <c r="C40" s="96"/>
      <c r="D40" s="23" t="s">
        <v>27</v>
      </c>
      <c r="E40" s="19">
        <v>7</v>
      </c>
      <c r="F40" s="19">
        <v>10</v>
      </c>
      <c r="G40" s="19">
        <v>2</v>
      </c>
      <c r="H40" s="64">
        <f t="shared" si="1"/>
        <v>19</v>
      </c>
    </row>
    <row r="41" spans="3:8" x14ac:dyDescent="0.25">
      <c r="C41" s="96"/>
      <c r="D41" s="23" t="s">
        <v>29</v>
      </c>
      <c r="E41" s="19">
        <v>5</v>
      </c>
      <c r="F41" s="19">
        <v>1</v>
      </c>
      <c r="G41" s="19"/>
      <c r="H41" s="12">
        <f t="shared" si="1"/>
        <v>6</v>
      </c>
    </row>
    <row r="42" spans="3:8" x14ac:dyDescent="0.25">
      <c r="C42" s="96"/>
      <c r="D42" s="23" t="s">
        <v>34</v>
      </c>
      <c r="E42" s="19">
        <v>2</v>
      </c>
      <c r="F42" s="19"/>
      <c r="G42" s="19"/>
      <c r="H42" s="12">
        <f t="shared" si="1"/>
        <v>2</v>
      </c>
    </row>
    <row r="43" spans="3:8" x14ac:dyDescent="0.25">
      <c r="C43" s="96"/>
      <c r="D43" s="23" t="s">
        <v>38</v>
      </c>
      <c r="E43" s="19">
        <v>2</v>
      </c>
      <c r="F43" s="19">
        <v>2</v>
      </c>
      <c r="G43" s="19"/>
      <c r="H43" s="12">
        <f t="shared" si="1"/>
        <v>4</v>
      </c>
    </row>
    <row r="44" spans="3:8" x14ac:dyDescent="0.25">
      <c r="C44" s="96"/>
      <c r="D44" s="23" t="s">
        <v>40</v>
      </c>
      <c r="E44" s="19">
        <v>2</v>
      </c>
      <c r="F44" s="19">
        <v>1</v>
      </c>
      <c r="G44" s="19"/>
      <c r="H44" s="12">
        <f t="shared" si="1"/>
        <v>3</v>
      </c>
    </row>
    <row r="45" spans="3:8" x14ac:dyDescent="0.25">
      <c r="C45" s="96"/>
      <c r="D45" s="23" t="s">
        <v>42</v>
      </c>
      <c r="E45" s="19">
        <v>1</v>
      </c>
      <c r="F45" s="19">
        <v>3</v>
      </c>
      <c r="G45" s="19"/>
      <c r="H45" s="12">
        <f t="shared" si="1"/>
        <v>4</v>
      </c>
    </row>
    <row r="46" spans="3:8" x14ac:dyDescent="0.25">
      <c r="C46" s="96"/>
      <c r="D46" s="23" t="s">
        <v>44</v>
      </c>
      <c r="E46" s="19">
        <v>10</v>
      </c>
      <c r="F46" s="19">
        <v>4</v>
      </c>
      <c r="G46" s="19"/>
      <c r="H46" s="64">
        <f t="shared" si="1"/>
        <v>14</v>
      </c>
    </row>
    <row r="47" spans="3:8" x14ac:dyDescent="0.25">
      <c r="C47" s="96"/>
      <c r="D47" s="23" t="s">
        <v>45</v>
      </c>
      <c r="E47" s="19">
        <v>6</v>
      </c>
      <c r="F47" s="19">
        <v>4</v>
      </c>
      <c r="G47" s="19"/>
      <c r="H47" s="12">
        <f t="shared" si="1"/>
        <v>10</v>
      </c>
    </row>
    <row r="48" spans="3:8" x14ac:dyDescent="0.25">
      <c r="C48" s="96"/>
      <c r="D48" s="22" t="s">
        <v>75</v>
      </c>
      <c r="E48" s="22">
        <f>SUM(E35:E47)</f>
        <v>62</v>
      </c>
      <c r="F48" s="22">
        <f>SUM(F35:F47)</f>
        <v>39</v>
      </c>
      <c r="G48" s="22">
        <f>SUM(G35:G47)</f>
        <v>4</v>
      </c>
      <c r="H48" s="22">
        <f>SUM(H35:H47)</f>
        <v>105</v>
      </c>
    </row>
    <row r="49" spans="3:16" ht="15" customHeight="1" x14ac:dyDescent="0.25">
      <c r="C49" s="91" t="s">
        <v>78</v>
      </c>
      <c r="D49" s="26" t="s">
        <v>78</v>
      </c>
      <c r="E49" s="19">
        <v>0</v>
      </c>
      <c r="F49" s="19">
        <v>1</v>
      </c>
      <c r="G49" s="19">
        <v>0</v>
      </c>
      <c r="H49" s="19">
        <v>0</v>
      </c>
    </row>
    <row r="50" spans="3:16" x14ac:dyDescent="0.25">
      <c r="C50" s="92"/>
      <c r="D50" s="31" t="s">
        <v>75</v>
      </c>
      <c r="E50" s="31">
        <f>SUM(E49)</f>
        <v>0</v>
      </c>
      <c r="F50" s="31">
        <f>SUM(F49)</f>
        <v>1</v>
      </c>
      <c r="G50" s="24">
        <f>SUM(G49)</f>
        <v>0</v>
      </c>
      <c r="H50" s="24">
        <f>SUM(E50:G50)</f>
        <v>1</v>
      </c>
    </row>
    <row r="51" spans="3:16" x14ac:dyDescent="0.25">
      <c r="C51" s="97" t="s">
        <v>70</v>
      </c>
      <c r="D51" s="98"/>
      <c r="E51" s="39">
        <f>SUM(E33+E48+E50)</f>
        <v>238</v>
      </c>
      <c r="F51" s="39">
        <f>SUM(F33+F48+F50)</f>
        <v>98</v>
      </c>
      <c r="G51" s="39">
        <f>SUM(G33+G48+G50)</f>
        <v>11</v>
      </c>
      <c r="H51" s="39">
        <f>SUM(H33+H48+H50)</f>
        <v>347</v>
      </c>
    </row>
    <row r="54" spans="3:16" s="3" customFormat="1" x14ac:dyDescent="0.25"/>
    <row r="55" spans="3:16" x14ac:dyDescent="0.25">
      <c r="C55" s="100" t="s">
        <v>99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</row>
    <row r="56" spans="3:16" s="35" customFormat="1" ht="45" customHeight="1" x14ac:dyDescent="0.25">
      <c r="C56" s="29" t="s">
        <v>77</v>
      </c>
      <c r="D56" s="17" t="s">
        <v>67</v>
      </c>
      <c r="E56" s="27" t="s">
        <v>57</v>
      </c>
      <c r="F56" s="27" t="s">
        <v>59</v>
      </c>
      <c r="G56" s="27" t="s">
        <v>8</v>
      </c>
      <c r="H56" s="27" t="s">
        <v>9</v>
      </c>
      <c r="I56" s="27" t="s">
        <v>60</v>
      </c>
      <c r="J56" s="27" t="s">
        <v>61</v>
      </c>
      <c r="K56" s="27" t="s">
        <v>58</v>
      </c>
      <c r="L56" s="27" t="s">
        <v>10</v>
      </c>
      <c r="M56" s="27" t="s">
        <v>62</v>
      </c>
      <c r="N56" s="27" t="s">
        <v>11</v>
      </c>
      <c r="O56" s="28" t="s">
        <v>64</v>
      </c>
      <c r="P56" s="34" t="s">
        <v>70</v>
      </c>
    </row>
    <row r="57" spans="3:16" ht="15" customHeight="1" x14ac:dyDescent="0.25">
      <c r="C57" s="93" t="s">
        <v>71</v>
      </c>
      <c r="D57" s="19" t="s">
        <v>12</v>
      </c>
      <c r="E57" s="19">
        <v>2</v>
      </c>
      <c r="F57" s="19"/>
      <c r="G57" s="19">
        <v>4</v>
      </c>
      <c r="H57" s="8"/>
      <c r="I57" s="8"/>
      <c r="J57" s="8"/>
      <c r="K57" s="8">
        <v>1</v>
      </c>
      <c r="L57" s="8"/>
      <c r="M57" s="8">
        <v>1</v>
      </c>
      <c r="N57" s="8"/>
      <c r="O57" s="8"/>
      <c r="P57" s="12">
        <f t="shared" ref="P57:P97" si="2">SUM(E57:O57)</f>
        <v>8</v>
      </c>
    </row>
    <row r="58" spans="3:16" x14ac:dyDescent="0.25">
      <c r="C58" s="94"/>
      <c r="D58" s="19" t="s">
        <v>13</v>
      </c>
      <c r="E58" s="19">
        <v>1</v>
      </c>
      <c r="F58" s="19"/>
      <c r="G58" s="19">
        <v>1</v>
      </c>
      <c r="H58" s="8"/>
      <c r="I58" s="8"/>
      <c r="J58" s="8">
        <v>2</v>
      </c>
      <c r="K58" s="8"/>
      <c r="L58" s="8"/>
      <c r="M58" s="8">
        <v>1</v>
      </c>
      <c r="N58" s="8"/>
      <c r="O58" s="8"/>
      <c r="P58" s="12">
        <f t="shared" si="2"/>
        <v>5</v>
      </c>
    </row>
    <row r="59" spans="3:16" x14ac:dyDescent="0.25">
      <c r="C59" s="94"/>
      <c r="D59" s="19" t="s">
        <v>14</v>
      </c>
      <c r="E59" s="19">
        <v>2</v>
      </c>
      <c r="F59" s="19"/>
      <c r="G59" s="19"/>
      <c r="H59" s="8"/>
      <c r="I59" s="8"/>
      <c r="J59" s="8">
        <v>1</v>
      </c>
      <c r="K59" s="8"/>
      <c r="L59" s="8">
        <v>1</v>
      </c>
      <c r="M59" s="8"/>
      <c r="N59" s="8"/>
      <c r="O59" s="8"/>
      <c r="P59" s="12">
        <f t="shared" si="2"/>
        <v>4</v>
      </c>
    </row>
    <row r="60" spans="3:16" x14ac:dyDescent="0.25">
      <c r="C60" s="94"/>
      <c r="D60" s="19" t="s">
        <v>16</v>
      </c>
      <c r="E60" s="19"/>
      <c r="F60" s="19">
        <v>1</v>
      </c>
      <c r="G60" s="19">
        <v>1</v>
      </c>
      <c r="H60" s="8"/>
      <c r="I60" s="8">
        <v>3</v>
      </c>
      <c r="J60" s="8"/>
      <c r="K60" s="8"/>
      <c r="L60" s="8"/>
      <c r="M60" s="8"/>
      <c r="N60" s="8"/>
      <c r="O60" s="8"/>
      <c r="P60" s="12">
        <f t="shared" si="2"/>
        <v>5</v>
      </c>
    </row>
    <row r="61" spans="3:16" x14ac:dyDescent="0.25">
      <c r="C61" s="94"/>
      <c r="D61" s="19" t="s">
        <v>17</v>
      </c>
      <c r="E61" s="19"/>
      <c r="F61" s="19"/>
      <c r="G61" s="19">
        <v>4</v>
      </c>
      <c r="H61" s="8"/>
      <c r="I61" s="8"/>
      <c r="J61" s="8">
        <v>2</v>
      </c>
      <c r="K61" s="8"/>
      <c r="L61" s="8"/>
      <c r="M61" s="8">
        <v>1</v>
      </c>
      <c r="N61" s="8"/>
      <c r="O61" s="8"/>
      <c r="P61" s="12">
        <f t="shared" si="2"/>
        <v>7</v>
      </c>
    </row>
    <row r="62" spans="3:16" x14ac:dyDescent="0.25">
      <c r="C62" s="94"/>
      <c r="D62" s="19" t="s">
        <v>18</v>
      </c>
      <c r="E62" s="19">
        <v>1</v>
      </c>
      <c r="F62" s="19"/>
      <c r="G62" s="19">
        <v>3</v>
      </c>
      <c r="H62" s="8"/>
      <c r="I62" s="8"/>
      <c r="J62" s="8">
        <v>1</v>
      </c>
      <c r="K62" s="8"/>
      <c r="L62" s="8">
        <v>2</v>
      </c>
      <c r="M62" s="8">
        <v>3</v>
      </c>
      <c r="N62" s="8"/>
      <c r="O62" s="8"/>
      <c r="P62" s="64">
        <f t="shared" si="2"/>
        <v>10</v>
      </c>
    </row>
    <row r="63" spans="3:16" x14ac:dyDescent="0.25">
      <c r="C63" s="94"/>
      <c r="D63" s="19" t="s">
        <v>21</v>
      </c>
      <c r="E63" s="19">
        <v>1</v>
      </c>
      <c r="F63" s="19"/>
      <c r="G63" s="19">
        <v>4</v>
      </c>
      <c r="H63" s="8">
        <v>1</v>
      </c>
      <c r="I63" s="8"/>
      <c r="J63" s="8">
        <v>1</v>
      </c>
      <c r="K63" s="8"/>
      <c r="L63" s="8"/>
      <c r="M63" s="8"/>
      <c r="N63" s="8"/>
      <c r="O63" s="8"/>
      <c r="P63" s="12">
        <f t="shared" si="2"/>
        <v>7</v>
      </c>
    </row>
    <row r="64" spans="3:16" x14ac:dyDescent="0.25">
      <c r="C64" s="94"/>
      <c r="D64" s="19" t="s">
        <v>22</v>
      </c>
      <c r="E64" s="19">
        <v>3</v>
      </c>
      <c r="F64" s="19"/>
      <c r="G64" s="19">
        <v>5</v>
      </c>
      <c r="H64" s="8">
        <v>4</v>
      </c>
      <c r="I64" s="8"/>
      <c r="J64" s="8"/>
      <c r="K64" s="8"/>
      <c r="L64" s="8"/>
      <c r="M64" s="8">
        <v>1</v>
      </c>
      <c r="N64" s="8"/>
      <c r="O64" s="8"/>
      <c r="P64" s="63">
        <f t="shared" si="2"/>
        <v>13</v>
      </c>
    </row>
    <row r="65" spans="3:16" x14ac:dyDescent="0.25">
      <c r="C65" s="94"/>
      <c r="D65" s="19" t="s">
        <v>23</v>
      </c>
      <c r="E65" s="19"/>
      <c r="F65" s="19"/>
      <c r="G65" s="19">
        <v>5</v>
      </c>
      <c r="H65" s="8"/>
      <c r="I65" s="8">
        <v>2</v>
      </c>
      <c r="J65" s="8"/>
      <c r="K65" s="8"/>
      <c r="L65" s="8"/>
      <c r="M65" s="8">
        <v>3</v>
      </c>
      <c r="N65" s="8"/>
      <c r="O65" s="8"/>
      <c r="P65" s="64">
        <f t="shared" si="2"/>
        <v>10</v>
      </c>
    </row>
    <row r="66" spans="3:16" x14ac:dyDescent="0.25">
      <c r="C66" s="94"/>
      <c r="D66" s="19" t="s">
        <v>25</v>
      </c>
      <c r="E66" s="19">
        <v>3</v>
      </c>
      <c r="F66" s="19"/>
      <c r="G66" s="19">
        <v>2</v>
      </c>
      <c r="H66" s="8">
        <v>1</v>
      </c>
      <c r="I66" s="8">
        <v>2</v>
      </c>
      <c r="J66" s="8"/>
      <c r="K66" s="8"/>
      <c r="L66" s="8"/>
      <c r="M66" s="8">
        <v>1</v>
      </c>
      <c r="N66" s="8"/>
      <c r="O66" s="8"/>
      <c r="P66" s="12">
        <f t="shared" si="2"/>
        <v>9</v>
      </c>
    </row>
    <row r="67" spans="3:16" x14ac:dyDescent="0.25">
      <c r="C67" s="94"/>
      <c r="D67" s="19" t="s">
        <v>28</v>
      </c>
      <c r="E67" s="19"/>
      <c r="F67" s="19">
        <v>1</v>
      </c>
      <c r="G67" s="19">
        <v>4</v>
      </c>
      <c r="H67" s="8"/>
      <c r="I67" s="8"/>
      <c r="J67" s="8">
        <v>1</v>
      </c>
      <c r="K67" s="8"/>
      <c r="L67" s="8"/>
      <c r="M67" s="8"/>
      <c r="N67" s="8"/>
      <c r="O67" s="8"/>
      <c r="P67" s="12">
        <f t="shared" si="2"/>
        <v>6</v>
      </c>
    </row>
    <row r="68" spans="3:16" x14ac:dyDescent="0.25">
      <c r="C68" s="94"/>
      <c r="D68" s="19" t="s">
        <v>31</v>
      </c>
      <c r="E68" s="19"/>
      <c r="F68" s="19"/>
      <c r="G68" s="19"/>
      <c r="H68" s="8"/>
      <c r="I68" s="8"/>
      <c r="J68" s="8"/>
      <c r="K68" s="8"/>
      <c r="L68" s="8"/>
      <c r="M68" s="8"/>
      <c r="N68" s="8">
        <v>1</v>
      </c>
      <c r="O68" s="8"/>
      <c r="P68" s="12">
        <f t="shared" si="2"/>
        <v>1</v>
      </c>
    </row>
    <row r="69" spans="3:16" x14ac:dyDescent="0.25">
      <c r="C69" s="94"/>
      <c r="D69" s="19" t="s">
        <v>30</v>
      </c>
      <c r="E69" s="19"/>
      <c r="F69" s="19"/>
      <c r="G69" s="19">
        <v>2</v>
      </c>
      <c r="H69" s="8"/>
      <c r="I69" s="8"/>
      <c r="J69" s="8"/>
      <c r="K69" s="8"/>
      <c r="L69" s="8"/>
      <c r="M69" s="8"/>
      <c r="N69" s="8"/>
      <c r="O69" s="8"/>
      <c r="P69" s="12">
        <f t="shared" si="2"/>
        <v>2</v>
      </c>
    </row>
    <row r="70" spans="3:16" x14ac:dyDescent="0.25">
      <c r="C70" s="94"/>
      <c r="D70" s="19" t="s">
        <v>32</v>
      </c>
      <c r="E70" s="19"/>
      <c r="F70" s="19"/>
      <c r="G70" s="19">
        <v>2</v>
      </c>
      <c r="H70" s="8"/>
      <c r="I70" s="8">
        <v>4</v>
      </c>
      <c r="J70" s="8"/>
      <c r="K70" s="8"/>
      <c r="L70" s="8"/>
      <c r="M70" s="8"/>
      <c r="N70" s="8"/>
      <c r="O70" s="8"/>
      <c r="P70" s="12">
        <f t="shared" si="2"/>
        <v>6</v>
      </c>
    </row>
    <row r="71" spans="3:16" x14ac:dyDescent="0.25">
      <c r="C71" s="94"/>
      <c r="D71" s="19" t="s">
        <v>33</v>
      </c>
      <c r="E71" s="19">
        <v>2</v>
      </c>
      <c r="F71" s="19"/>
      <c r="G71" s="19"/>
      <c r="H71" s="8"/>
      <c r="I71" s="8"/>
      <c r="J71" s="8">
        <v>1</v>
      </c>
      <c r="K71" s="8"/>
      <c r="L71" s="8"/>
      <c r="M71" s="8"/>
      <c r="N71" s="8"/>
      <c r="O71" s="8"/>
      <c r="P71" s="12">
        <f t="shared" si="2"/>
        <v>3</v>
      </c>
    </row>
    <row r="72" spans="3:16" x14ac:dyDescent="0.25">
      <c r="C72" s="94"/>
      <c r="D72" s="19" t="s">
        <v>35</v>
      </c>
      <c r="E72" s="19">
        <v>1</v>
      </c>
      <c r="F72" s="19"/>
      <c r="G72" s="19">
        <v>1</v>
      </c>
      <c r="H72" s="8"/>
      <c r="I72" s="8"/>
      <c r="J72" s="8"/>
      <c r="K72" s="8"/>
      <c r="L72" s="8">
        <v>1</v>
      </c>
      <c r="M72" s="8">
        <v>2</v>
      </c>
      <c r="N72" s="8"/>
      <c r="O72" s="8"/>
      <c r="P72" s="12">
        <f t="shared" si="2"/>
        <v>5</v>
      </c>
    </row>
    <row r="73" spans="3:16" x14ac:dyDescent="0.25">
      <c r="C73" s="94"/>
      <c r="D73" s="19" t="s">
        <v>36</v>
      </c>
      <c r="E73" s="19">
        <v>2</v>
      </c>
      <c r="F73" s="19"/>
      <c r="G73" s="19">
        <v>4</v>
      </c>
      <c r="H73" s="8"/>
      <c r="I73" s="8">
        <v>2</v>
      </c>
      <c r="J73" s="8"/>
      <c r="K73" s="8"/>
      <c r="L73" s="8"/>
      <c r="M73" s="8"/>
      <c r="N73" s="8"/>
      <c r="O73" s="8"/>
      <c r="P73" s="12">
        <f t="shared" si="2"/>
        <v>8</v>
      </c>
    </row>
    <row r="74" spans="3:16" x14ac:dyDescent="0.25">
      <c r="C74" s="94"/>
      <c r="D74" s="20" t="s">
        <v>37</v>
      </c>
      <c r="E74" s="20">
        <v>2</v>
      </c>
      <c r="F74" s="19"/>
      <c r="G74" s="19">
        <v>1</v>
      </c>
      <c r="H74" s="8">
        <v>2</v>
      </c>
      <c r="I74" s="8"/>
      <c r="J74" s="8"/>
      <c r="K74" s="8"/>
      <c r="L74" s="8">
        <v>2</v>
      </c>
      <c r="M74" s="8">
        <v>2</v>
      </c>
      <c r="N74" s="8">
        <v>1</v>
      </c>
      <c r="O74" s="8"/>
      <c r="P74" s="64">
        <f t="shared" si="2"/>
        <v>10</v>
      </c>
    </row>
    <row r="75" spans="3:16" x14ac:dyDescent="0.25">
      <c r="C75" s="94"/>
      <c r="D75" s="19" t="s">
        <v>72</v>
      </c>
      <c r="E75" s="19"/>
      <c r="F75" s="19"/>
      <c r="G75" s="19">
        <v>6</v>
      </c>
      <c r="H75" s="8"/>
      <c r="I75" s="8">
        <v>2</v>
      </c>
      <c r="J75" s="8"/>
      <c r="K75" s="8"/>
      <c r="L75" s="8"/>
      <c r="M75" s="8"/>
      <c r="N75" s="8">
        <v>1</v>
      </c>
      <c r="O75" s="8"/>
      <c r="P75" s="12">
        <f t="shared" si="2"/>
        <v>9</v>
      </c>
    </row>
    <row r="76" spans="3:16" x14ac:dyDescent="0.25">
      <c r="C76" s="94"/>
      <c r="D76" s="19" t="s">
        <v>39</v>
      </c>
      <c r="E76" s="19"/>
      <c r="F76" s="19"/>
      <c r="G76" s="19">
        <v>3</v>
      </c>
      <c r="H76" s="8"/>
      <c r="I76" s="8">
        <v>3</v>
      </c>
      <c r="J76" s="8"/>
      <c r="K76" s="8">
        <v>3</v>
      </c>
      <c r="L76" s="8"/>
      <c r="M76" s="8"/>
      <c r="N76" s="8"/>
      <c r="O76" s="8"/>
      <c r="P76" s="12">
        <f t="shared" si="2"/>
        <v>9</v>
      </c>
    </row>
    <row r="77" spans="3:16" x14ac:dyDescent="0.25">
      <c r="C77" s="94"/>
      <c r="D77" s="19" t="s">
        <v>73</v>
      </c>
      <c r="E77" s="19"/>
      <c r="F77" s="19"/>
      <c r="G77" s="19">
        <v>1</v>
      </c>
      <c r="H77" s="8"/>
      <c r="I77" s="8">
        <v>4</v>
      </c>
      <c r="J77" s="8"/>
      <c r="K77" s="8"/>
      <c r="L77" s="8"/>
      <c r="M77" s="8"/>
      <c r="N77" s="8"/>
      <c r="O77" s="8"/>
      <c r="P77" s="12">
        <f t="shared" si="2"/>
        <v>5</v>
      </c>
    </row>
    <row r="78" spans="3:16" x14ac:dyDescent="0.25">
      <c r="C78" s="94"/>
      <c r="D78" s="19" t="s">
        <v>79</v>
      </c>
      <c r="E78" s="19">
        <v>4</v>
      </c>
      <c r="F78" s="19"/>
      <c r="G78" s="19">
        <v>5</v>
      </c>
      <c r="H78" s="8"/>
      <c r="I78" s="8">
        <v>4</v>
      </c>
      <c r="J78" s="8"/>
      <c r="K78" s="8"/>
      <c r="L78" s="8"/>
      <c r="M78" s="8"/>
      <c r="N78" s="8"/>
      <c r="O78" s="8"/>
      <c r="P78" s="63">
        <f t="shared" si="2"/>
        <v>13</v>
      </c>
    </row>
    <row r="79" spans="3:16" x14ac:dyDescent="0.25">
      <c r="C79" s="94"/>
      <c r="D79" s="19" t="s">
        <v>41</v>
      </c>
      <c r="E79" s="19"/>
      <c r="F79" s="19"/>
      <c r="G79" s="19">
        <v>1</v>
      </c>
      <c r="H79" s="8"/>
      <c r="I79" s="8">
        <v>1</v>
      </c>
      <c r="J79" s="8"/>
      <c r="K79" s="8"/>
      <c r="L79" s="8"/>
      <c r="M79" s="8"/>
      <c r="N79" s="8"/>
      <c r="O79" s="8"/>
      <c r="P79" s="12">
        <f t="shared" si="2"/>
        <v>2</v>
      </c>
    </row>
    <row r="80" spans="3:16" x14ac:dyDescent="0.25">
      <c r="C80" s="94"/>
      <c r="D80" s="19" t="s">
        <v>74</v>
      </c>
      <c r="E80" s="19">
        <v>1</v>
      </c>
      <c r="F80" s="19"/>
      <c r="G80" s="19">
        <v>4</v>
      </c>
      <c r="H80" s="8"/>
      <c r="I80" s="8"/>
      <c r="J80" s="8"/>
      <c r="K80" s="8"/>
      <c r="L80" s="8"/>
      <c r="M80" s="8">
        <v>1</v>
      </c>
      <c r="N80" s="8">
        <v>1</v>
      </c>
      <c r="O80" s="8"/>
      <c r="P80" s="12">
        <f t="shared" si="2"/>
        <v>7</v>
      </c>
    </row>
    <row r="81" spans="3:16" x14ac:dyDescent="0.25">
      <c r="C81" s="94"/>
      <c r="D81" s="19" t="s">
        <v>43</v>
      </c>
      <c r="E81" s="19">
        <v>2</v>
      </c>
      <c r="F81" s="19"/>
      <c r="G81" s="19">
        <v>2</v>
      </c>
      <c r="H81" s="8"/>
      <c r="I81" s="8">
        <v>1</v>
      </c>
      <c r="J81" s="8"/>
      <c r="K81" s="8"/>
      <c r="L81" s="8"/>
      <c r="M81" s="8"/>
      <c r="N81" s="8"/>
      <c r="O81" s="8"/>
      <c r="P81" s="12">
        <f t="shared" si="2"/>
        <v>5</v>
      </c>
    </row>
    <row r="82" spans="3:16" x14ac:dyDescent="0.25">
      <c r="C82" s="94"/>
      <c r="D82" s="19" t="s">
        <v>46</v>
      </c>
      <c r="E82" s="19"/>
      <c r="F82" s="19"/>
      <c r="G82" s="19">
        <v>1</v>
      </c>
      <c r="H82" s="8"/>
      <c r="I82" s="8"/>
      <c r="J82" s="8"/>
      <c r="K82" s="8"/>
      <c r="L82" s="8"/>
      <c r="M82" s="8"/>
      <c r="N82" s="8"/>
      <c r="O82" s="8"/>
      <c r="P82" s="12">
        <f t="shared" si="2"/>
        <v>1</v>
      </c>
    </row>
    <row r="83" spans="3:16" x14ac:dyDescent="0.25">
      <c r="C83" s="94"/>
      <c r="D83" s="19" t="s">
        <v>47</v>
      </c>
      <c r="E83" s="19">
        <v>1</v>
      </c>
      <c r="F83" s="19"/>
      <c r="G83" s="19">
        <v>1</v>
      </c>
      <c r="H83" s="8"/>
      <c r="I83" s="8">
        <v>2</v>
      </c>
      <c r="J83" s="8">
        <v>1</v>
      </c>
      <c r="K83" s="8"/>
      <c r="L83" s="8"/>
      <c r="M83" s="8"/>
      <c r="N83" s="8"/>
      <c r="O83" s="8">
        <v>1</v>
      </c>
      <c r="P83" s="12">
        <f t="shared" si="2"/>
        <v>6</v>
      </c>
    </row>
    <row r="84" spans="3:16" x14ac:dyDescent="0.25">
      <c r="C84" s="95"/>
      <c r="D84" s="21" t="s">
        <v>75</v>
      </c>
      <c r="E84" s="22">
        <f t="shared" ref="E84:O84" si="3">SUM(E57:E83)</f>
        <v>28</v>
      </c>
      <c r="F84" s="22">
        <f t="shared" si="3"/>
        <v>2</v>
      </c>
      <c r="G84" s="22">
        <f t="shared" si="3"/>
        <v>67</v>
      </c>
      <c r="H84" s="22">
        <f t="shared" si="3"/>
        <v>8</v>
      </c>
      <c r="I84" s="22">
        <f t="shared" si="3"/>
        <v>30</v>
      </c>
      <c r="J84" s="22">
        <f t="shared" si="3"/>
        <v>10</v>
      </c>
      <c r="K84" s="22">
        <f t="shared" si="3"/>
        <v>4</v>
      </c>
      <c r="L84" s="22">
        <f t="shared" si="3"/>
        <v>6</v>
      </c>
      <c r="M84" s="22">
        <f t="shared" si="3"/>
        <v>16</v>
      </c>
      <c r="N84" s="22">
        <f t="shared" si="3"/>
        <v>4</v>
      </c>
      <c r="O84" s="22">
        <f t="shared" si="3"/>
        <v>1</v>
      </c>
      <c r="P84" s="21">
        <f>SUM(E84:O84)</f>
        <v>176</v>
      </c>
    </row>
    <row r="85" spans="3:16" x14ac:dyDescent="0.25">
      <c r="C85" s="101" t="s">
        <v>76</v>
      </c>
      <c r="D85" s="23" t="s">
        <v>15</v>
      </c>
      <c r="E85" s="19">
        <v>1</v>
      </c>
      <c r="F85" s="19"/>
      <c r="G85" s="19">
        <v>1</v>
      </c>
      <c r="H85" s="8"/>
      <c r="I85" s="8">
        <v>3</v>
      </c>
      <c r="J85" s="8">
        <v>1</v>
      </c>
      <c r="K85" s="8"/>
      <c r="L85" s="8"/>
      <c r="M85" s="8"/>
      <c r="N85" s="8">
        <v>2</v>
      </c>
      <c r="O85" s="8"/>
      <c r="P85" s="12">
        <f t="shared" si="2"/>
        <v>8</v>
      </c>
    </row>
    <row r="86" spans="3:16" x14ac:dyDescent="0.25">
      <c r="C86" s="102"/>
      <c r="D86" s="23" t="s">
        <v>19</v>
      </c>
      <c r="E86" s="19"/>
      <c r="F86" s="19">
        <v>2</v>
      </c>
      <c r="G86" s="19"/>
      <c r="H86" s="8"/>
      <c r="I86" s="8">
        <v>1</v>
      </c>
      <c r="J86" s="8">
        <v>1</v>
      </c>
      <c r="K86" s="8"/>
      <c r="L86" s="8"/>
      <c r="M86" s="8">
        <v>1</v>
      </c>
      <c r="N86" s="8"/>
      <c r="O86" s="8"/>
      <c r="P86" s="12">
        <f t="shared" si="2"/>
        <v>5</v>
      </c>
    </row>
    <row r="87" spans="3:16" x14ac:dyDescent="0.25">
      <c r="C87" s="102"/>
      <c r="D87" s="23" t="s">
        <v>20</v>
      </c>
      <c r="E87" s="19"/>
      <c r="F87" s="19"/>
      <c r="G87" s="19">
        <v>1</v>
      </c>
      <c r="H87" s="8"/>
      <c r="I87" s="8">
        <v>2</v>
      </c>
      <c r="J87" s="8"/>
      <c r="K87" s="8"/>
      <c r="L87" s="8"/>
      <c r="M87" s="8"/>
      <c r="N87" s="8"/>
      <c r="O87" s="8"/>
      <c r="P87" s="12">
        <f t="shared" si="2"/>
        <v>3</v>
      </c>
    </row>
    <row r="88" spans="3:16" x14ac:dyDescent="0.25">
      <c r="C88" s="102"/>
      <c r="D88" s="23" t="s">
        <v>24</v>
      </c>
      <c r="E88" s="19"/>
      <c r="F88" s="19">
        <v>1</v>
      </c>
      <c r="G88" s="19">
        <v>1</v>
      </c>
      <c r="H88" s="8">
        <v>1</v>
      </c>
      <c r="I88" s="8"/>
      <c r="J88" s="8"/>
      <c r="K88" s="8">
        <v>2</v>
      </c>
      <c r="L88" s="8">
        <v>1</v>
      </c>
      <c r="M88" s="8"/>
      <c r="N88" s="8"/>
      <c r="O88" s="8"/>
      <c r="P88" s="12">
        <f t="shared" si="2"/>
        <v>6</v>
      </c>
    </row>
    <row r="89" spans="3:16" x14ac:dyDescent="0.25">
      <c r="C89" s="102"/>
      <c r="D89" s="23" t="s">
        <v>26</v>
      </c>
      <c r="E89" s="19"/>
      <c r="F89" s="19"/>
      <c r="G89" s="19">
        <v>4</v>
      </c>
      <c r="H89" s="8"/>
      <c r="I89" s="8">
        <v>1</v>
      </c>
      <c r="J89" s="8"/>
      <c r="K89" s="8"/>
      <c r="L89" s="8"/>
      <c r="M89" s="8"/>
      <c r="N89" s="8"/>
      <c r="O89" s="8"/>
      <c r="P89" s="12">
        <f t="shared" si="2"/>
        <v>5</v>
      </c>
    </row>
    <row r="90" spans="3:16" x14ac:dyDescent="0.25">
      <c r="C90" s="102"/>
      <c r="D90" s="23" t="s">
        <v>27</v>
      </c>
      <c r="E90" s="19">
        <v>3</v>
      </c>
      <c r="F90" s="19"/>
      <c r="G90" s="19">
        <v>3</v>
      </c>
      <c r="H90" s="8"/>
      <c r="I90" s="8"/>
      <c r="J90" s="8">
        <v>1</v>
      </c>
      <c r="K90" s="8"/>
      <c r="L90" s="8"/>
      <c r="M90" s="8"/>
      <c r="N90" s="8"/>
      <c r="O90" s="8"/>
      <c r="P90" s="12">
        <f t="shared" si="2"/>
        <v>7</v>
      </c>
    </row>
    <row r="91" spans="3:16" x14ac:dyDescent="0.25">
      <c r="C91" s="102"/>
      <c r="D91" s="23" t="s">
        <v>29</v>
      </c>
      <c r="E91" s="19"/>
      <c r="F91" s="19"/>
      <c r="G91" s="19">
        <v>2</v>
      </c>
      <c r="H91" s="8">
        <v>1</v>
      </c>
      <c r="I91" s="8"/>
      <c r="J91" s="8"/>
      <c r="K91" s="8">
        <v>1</v>
      </c>
      <c r="L91" s="8">
        <v>1</v>
      </c>
      <c r="M91" s="8"/>
      <c r="N91" s="8"/>
      <c r="O91" s="8"/>
      <c r="P91" s="12">
        <f t="shared" si="2"/>
        <v>5</v>
      </c>
    </row>
    <row r="92" spans="3:16" x14ac:dyDescent="0.25">
      <c r="C92" s="102"/>
      <c r="D92" s="23" t="s">
        <v>34</v>
      </c>
      <c r="E92" s="19">
        <v>1</v>
      </c>
      <c r="F92" s="19"/>
      <c r="G92" s="19"/>
      <c r="H92" s="8"/>
      <c r="I92" s="8"/>
      <c r="J92" s="8"/>
      <c r="K92" s="8"/>
      <c r="L92" s="8">
        <v>1</v>
      </c>
      <c r="M92" s="8"/>
      <c r="N92" s="8"/>
      <c r="O92" s="8"/>
      <c r="P92" s="12">
        <f t="shared" si="2"/>
        <v>2</v>
      </c>
    </row>
    <row r="93" spans="3:16" x14ac:dyDescent="0.25">
      <c r="C93" s="102"/>
      <c r="D93" s="23" t="s">
        <v>38</v>
      </c>
      <c r="E93" s="19">
        <v>1</v>
      </c>
      <c r="F93" s="19"/>
      <c r="G93" s="19"/>
      <c r="H93" s="8"/>
      <c r="I93" s="8">
        <v>1</v>
      </c>
      <c r="J93" s="8"/>
      <c r="K93" s="8"/>
      <c r="L93" s="8"/>
      <c r="M93" s="8"/>
      <c r="N93" s="8"/>
      <c r="O93" s="8"/>
      <c r="P93" s="12">
        <f t="shared" si="2"/>
        <v>2</v>
      </c>
    </row>
    <row r="94" spans="3:16" x14ac:dyDescent="0.25">
      <c r="C94" s="102"/>
      <c r="D94" s="23" t="s">
        <v>40</v>
      </c>
      <c r="E94" s="19">
        <v>1</v>
      </c>
      <c r="F94" s="19"/>
      <c r="G94" s="19">
        <v>1</v>
      </c>
      <c r="H94" s="8"/>
      <c r="I94" s="8"/>
      <c r="J94" s="8"/>
      <c r="K94" s="8"/>
      <c r="L94" s="8"/>
      <c r="M94" s="8"/>
      <c r="N94" s="8"/>
      <c r="O94" s="8"/>
      <c r="P94" s="12">
        <f t="shared" si="2"/>
        <v>2</v>
      </c>
    </row>
    <row r="95" spans="3:16" x14ac:dyDescent="0.25">
      <c r="C95" s="102"/>
      <c r="D95" s="23" t="s">
        <v>42</v>
      </c>
      <c r="E95" s="19"/>
      <c r="F95" s="19">
        <v>1</v>
      </c>
      <c r="G95" s="19"/>
      <c r="H95" s="8"/>
      <c r="I95" s="8"/>
      <c r="J95" s="8"/>
      <c r="K95" s="8"/>
      <c r="L95" s="8"/>
      <c r="M95" s="8"/>
      <c r="N95" s="8"/>
      <c r="O95" s="8"/>
      <c r="P95" s="12">
        <f t="shared" si="2"/>
        <v>1</v>
      </c>
    </row>
    <row r="96" spans="3:16" x14ac:dyDescent="0.25">
      <c r="C96" s="102"/>
      <c r="D96" s="23" t="s">
        <v>44</v>
      </c>
      <c r="E96" s="19">
        <v>3</v>
      </c>
      <c r="F96" s="19">
        <v>1</v>
      </c>
      <c r="G96" s="19">
        <v>1</v>
      </c>
      <c r="H96" s="8">
        <v>1</v>
      </c>
      <c r="I96" s="8"/>
      <c r="J96" s="8"/>
      <c r="K96" s="8"/>
      <c r="L96" s="8">
        <v>4</v>
      </c>
      <c r="M96" s="8"/>
      <c r="N96" s="8"/>
      <c r="O96" s="8"/>
      <c r="P96" s="64">
        <f t="shared" si="2"/>
        <v>10</v>
      </c>
    </row>
    <row r="97" spans="3:16" x14ac:dyDescent="0.25">
      <c r="C97" s="102"/>
      <c r="D97" s="23" t="s">
        <v>45</v>
      </c>
      <c r="E97" s="19">
        <v>1</v>
      </c>
      <c r="F97" s="19">
        <v>1</v>
      </c>
      <c r="G97" s="19">
        <v>1</v>
      </c>
      <c r="H97" s="8"/>
      <c r="I97" s="8"/>
      <c r="J97" s="8"/>
      <c r="K97" s="8">
        <v>1</v>
      </c>
      <c r="L97" s="8"/>
      <c r="M97" s="8">
        <v>2</v>
      </c>
      <c r="N97" s="8"/>
      <c r="O97" s="8"/>
      <c r="P97" s="12">
        <f t="shared" si="2"/>
        <v>6</v>
      </c>
    </row>
    <row r="98" spans="3:16" x14ac:dyDescent="0.25">
      <c r="C98" s="103"/>
      <c r="D98" s="22" t="s">
        <v>75</v>
      </c>
      <c r="E98" s="22">
        <f t="shared" ref="E98:P98" si="4">SUM(E85:E97)</f>
        <v>11</v>
      </c>
      <c r="F98" s="22">
        <f t="shared" si="4"/>
        <v>6</v>
      </c>
      <c r="G98" s="22">
        <f t="shared" si="4"/>
        <v>15</v>
      </c>
      <c r="H98" s="22">
        <f t="shared" si="4"/>
        <v>3</v>
      </c>
      <c r="I98" s="22">
        <f t="shared" si="4"/>
        <v>8</v>
      </c>
      <c r="J98" s="22">
        <f t="shared" si="4"/>
        <v>3</v>
      </c>
      <c r="K98" s="22">
        <f t="shared" si="4"/>
        <v>4</v>
      </c>
      <c r="L98" s="22">
        <f t="shared" si="4"/>
        <v>7</v>
      </c>
      <c r="M98" s="22">
        <f t="shared" si="4"/>
        <v>3</v>
      </c>
      <c r="N98" s="22">
        <f t="shared" si="4"/>
        <v>2</v>
      </c>
      <c r="O98" s="22">
        <f t="shared" si="4"/>
        <v>0</v>
      </c>
      <c r="P98" s="22">
        <f t="shared" si="4"/>
        <v>62</v>
      </c>
    </row>
    <row r="99" spans="3:16" ht="15" customHeight="1" x14ac:dyDescent="0.25">
      <c r="C99" s="91" t="s">
        <v>78</v>
      </c>
      <c r="D99" s="26" t="s">
        <v>78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3:16" x14ac:dyDescent="0.25">
      <c r="C100" s="92"/>
      <c r="D100" s="31" t="s">
        <v>75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24">
        <f>SUM(E100:G100)</f>
        <v>0</v>
      </c>
    </row>
    <row r="101" spans="3:16" x14ac:dyDescent="0.25">
      <c r="C101" s="97" t="s">
        <v>70</v>
      </c>
      <c r="D101" s="98"/>
      <c r="E101" s="39">
        <f t="shared" ref="E101:O101" si="5">SUM(E84+E98+E100)</f>
        <v>39</v>
      </c>
      <c r="F101" s="39">
        <f t="shared" si="5"/>
        <v>8</v>
      </c>
      <c r="G101" s="39">
        <f t="shared" si="5"/>
        <v>82</v>
      </c>
      <c r="H101" s="39">
        <f t="shared" si="5"/>
        <v>11</v>
      </c>
      <c r="I101" s="39">
        <f t="shared" si="5"/>
        <v>38</v>
      </c>
      <c r="J101" s="39">
        <f t="shared" si="5"/>
        <v>13</v>
      </c>
      <c r="K101" s="39">
        <f t="shared" si="5"/>
        <v>8</v>
      </c>
      <c r="L101" s="39">
        <f t="shared" si="5"/>
        <v>13</v>
      </c>
      <c r="M101" s="39">
        <f t="shared" si="5"/>
        <v>19</v>
      </c>
      <c r="N101" s="39">
        <f t="shared" si="5"/>
        <v>6</v>
      </c>
      <c r="O101" s="39">
        <f t="shared" si="5"/>
        <v>1</v>
      </c>
      <c r="P101" s="39">
        <f>SUM(P84+P98+P100)</f>
        <v>238</v>
      </c>
    </row>
    <row r="104" spans="3:16" s="3" customFormat="1" x14ac:dyDescent="0.25"/>
    <row r="105" spans="3:16" x14ac:dyDescent="0.25">
      <c r="C105" s="100" t="s">
        <v>106</v>
      </c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</row>
    <row r="106" spans="3:16" ht="31.5" customHeight="1" x14ac:dyDescent="0.25">
      <c r="C106" s="29" t="s">
        <v>77</v>
      </c>
      <c r="D106" s="17" t="s">
        <v>67</v>
      </c>
      <c r="E106" s="27" t="s">
        <v>57</v>
      </c>
      <c r="F106" s="27" t="s">
        <v>59</v>
      </c>
      <c r="G106" s="27" t="s">
        <v>8</v>
      </c>
      <c r="H106" s="27" t="s">
        <v>9</v>
      </c>
      <c r="I106" s="27" t="s">
        <v>60</v>
      </c>
      <c r="J106" s="27" t="s">
        <v>61</v>
      </c>
      <c r="K106" s="27" t="s">
        <v>58</v>
      </c>
      <c r="L106" s="27" t="s">
        <v>10</v>
      </c>
      <c r="M106" s="27" t="s">
        <v>62</v>
      </c>
      <c r="N106" s="27" t="s">
        <v>11</v>
      </c>
      <c r="O106" s="28" t="s">
        <v>64</v>
      </c>
      <c r="P106" s="25" t="s">
        <v>70</v>
      </c>
    </row>
    <row r="107" spans="3:16" ht="15" customHeight="1" x14ac:dyDescent="0.25">
      <c r="C107" s="93" t="s">
        <v>71</v>
      </c>
      <c r="D107" s="19" t="s">
        <v>12</v>
      </c>
      <c r="E107" s="19">
        <v>1</v>
      </c>
      <c r="F107" s="19"/>
      <c r="G107" s="19">
        <v>1</v>
      </c>
      <c r="H107" s="8">
        <v>1</v>
      </c>
      <c r="I107" s="8"/>
      <c r="J107" s="8"/>
      <c r="K107" s="8"/>
      <c r="L107" s="8"/>
      <c r="M107" s="8"/>
      <c r="N107" s="8"/>
      <c r="O107" s="8"/>
      <c r="P107" s="12">
        <f t="shared" ref="P107:P147" si="6">SUM(E107:O107)</f>
        <v>3</v>
      </c>
    </row>
    <row r="108" spans="3:16" x14ac:dyDescent="0.25">
      <c r="C108" s="94"/>
      <c r="D108" s="19" t="s">
        <v>13</v>
      </c>
      <c r="E108" s="19"/>
      <c r="F108" s="19"/>
      <c r="G108" s="19"/>
      <c r="H108" s="8"/>
      <c r="I108" s="8"/>
      <c r="J108" s="8">
        <v>1</v>
      </c>
      <c r="K108" s="8"/>
      <c r="L108" s="8"/>
      <c r="M108" s="8"/>
      <c r="N108" s="8"/>
      <c r="O108" s="8"/>
      <c r="P108" s="12">
        <f t="shared" si="6"/>
        <v>1</v>
      </c>
    </row>
    <row r="109" spans="3:16" x14ac:dyDescent="0.25">
      <c r="C109" s="94"/>
      <c r="D109" s="19" t="s">
        <v>14</v>
      </c>
      <c r="E109" s="19"/>
      <c r="F109" s="19"/>
      <c r="G109" s="19"/>
      <c r="H109" s="8"/>
      <c r="I109" s="8"/>
      <c r="J109" s="8"/>
      <c r="K109" s="8"/>
      <c r="L109" s="8"/>
      <c r="M109" s="8"/>
      <c r="N109" s="8"/>
      <c r="O109" s="8"/>
      <c r="P109" s="12">
        <f t="shared" si="6"/>
        <v>0</v>
      </c>
    </row>
    <row r="110" spans="3:16" x14ac:dyDescent="0.25">
      <c r="C110" s="94"/>
      <c r="D110" s="19" t="s">
        <v>16</v>
      </c>
      <c r="E110" s="19"/>
      <c r="F110" s="19"/>
      <c r="G110" s="19"/>
      <c r="H110" s="8"/>
      <c r="I110" s="8"/>
      <c r="J110" s="8"/>
      <c r="K110" s="8"/>
      <c r="L110" s="8"/>
      <c r="M110" s="8"/>
      <c r="N110" s="8"/>
      <c r="O110" s="8"/>
      <c r="P110" s="12">
        <f t="shared" si="6"/>
        <v>0</v>
      </c>
    </row>
    <row r="111" spans="3:16" x14ac:dyDescent="0.25">
      <c r="C111" s="94"/>
      <c r="D111" s="19" t="s">
        <v>17</v>
      </c>
      <c r="E111" s="19">
        <v>1</v>
      </c>
      <c r="F111" s="19"/>
      <c r="G111" s="19">
        <v>2</v>
      </c>
      <c r="H111" s="8"/>
      <c r="I111" s="8"/>
      <c r="J111" s="8">
        <v>3</v>
      </c>
      <c r="K111" s="8"/>
      <c r="L111" s="8"/>
      <c r="M111" s="8"/>
      <c r="N111" s="8"/>
      <c r="O111" s="8"/>
      <c r="P111" s="12">
        <f t="shared" si="6"/>
        <v>6</v>
      </c>
    </row>
    <row r="112" spans="3:16" x14ac:dyDescent="0.25">
      <c r="C112" s="94"/>
      <c r="D112" s="19" t="s">
        <v>18</v>
      </c>
      <c r="E112" s="19"/>
      <c r="F112" s="19"/>
      <c r="G112" s="19"/>
      <c r="H112" s="8"/>
      <c r="I112" s="8"/>
      <c r="J112" s="8"/>
      <c r="K112" s="8"/>
      <c r="L112" s="8"/>
      <c r="M112" s="8"/>
      <c r="N112" s="8"/>
      <c r="O112" s="8"/>
      <c r="P112" s="12">
        <f t="shared" si="6"/>
        <v>0</v>
      </c>
    </row>
    <row r="113" spans="3:16" x14ac:dyDescent="0.25">
      <c r="C113" s="94"/>
      <c r="D113" s="19" t="s">
        <v>21</v>
      </c>
      <c r="E113" s="19"/>
      <c r="F113" s="19"/>
      <c r="G113" s="19"/>
      <c r="H113" s="8"/>
      <c r="I113" s="8"/>
      <c r="J113" s="8"/>
      <c r="K113" s="8"/>
      <c r="L113" s="8"/>
      <c r="M113" s="8"/>
      <c r="N113" s="8"/>
      <c r="O113" s="8"/>
      <c r="P113" s="12">
        <f t="shared" si="6"/>
        <v>0</v>
      </c>
    </row>
    <row r="114" spans="3:16" x14ac:dyDescent="0.25">
      <c r="C114" s="94"/>
      <c r="D114" s="19" t="s">
        <v>22</v>
      </c>
      <c r="E114" s="19">
        <v>1</v>
      </c>
      <c r="F114" s="19"/>
      <c r="G114" s="19">
        <v>4</v>
      </c>
      <c r="H114" s="8"/>
      <c r="I114" s="8"/>
      <c r="J114" s="8">
        <v>1</v>
      </c>
      <c r="K114" s="8"/>
      <c r="L114" s="8"/>
      <c r="M114" s="8"/>
      <c r="N114" s="8"/>
      <c r="O114" s="8"/>
      <c r="P114" s="12">
        <f t="shared" si="6"/>
        <v>6</v>
      </c>
    </row>
    <row r="115" spans="3:16" x14ac:dyDescent="0.25">
      <c r="C115" s="94"/>
      <c r="D115" s="19" t="s">
        <v>23</v>
      </c>
      <c r="E115" s="19"/>
      <c r="F115" s="19"/>
      <c r="G115" s="19"/>
      <c r="H115" s="8"/>
      <c r="I115" s="8"/>
      <c r="J115" s="8">
        <v>1</v>
      </c>
      <c r="K115" s="8"/>
      <c r="L115" s="8"/>
      <c r="M115" s="8"/>
      <c r="N115" s="8"/>
      <c r="O115" s="8"/>
      <c r="P115" s="12">
        <f t="shared" si="6"/>
        <v>1</v>
      </c>
    </row>
    <row r="116" spans="3:16" x14ac:dyDescent="0.25">
      <c r="C116" s="94"/>
      <c r="D116" s="19" t="s">
        <v>25</v>
      </c>
      <c r="E116" s="19">
        <v>3</v>
      </c>
      <c r="F116" s="19"/>
      <c r="G116" s="19"/>
      <c r="H116" s="8"/>
      <c r="I116" s="8"/>
      <c r="J116" s="8">
        <v>1</v>
      </c>
      <c r="K116" s="8"/>
      <c r="L116" s="8"/>
      <c r="M116" s="8"/>
      <c r="N116" s="8"/>
      <c r="O116" s="8"/>
      <c r="P116" s="12">
        <f t="shared" si="6"/>
        <v>4</v>
      </c>
    </row>
    <row r="117" spans="3:16" x14ac:dyDescent="0.25">
      <c r="C117" s="94"/>
      <c r="D117" s="19" t="s">
        <v>28</v>
      </c>
      <c r="E117" s="19"/>
      <c r="F117" s="19"/>
      <c r="G117" s="19"/>
      <c r="H117" s="8"/>
      <c r="I117" s="8"/>
      <c r="J117" s="8"/>
      <c r="K117" s="8"/>
      <c r="L117" s="8"/>
      <c r="M117" s="8"/>
      <c r="N117" s="8"/>
      <c r="O117" s="8"/>
      <c r="P117" s="12">
        <f t="shared" si="6"/>
        <v>0</v>
      </c>
    </row>
    <row r="118" spans="3:16" x14ac:dyDescent="0.25">
      <c r="C118" s="94"/>
      <c r="D118" s="19" t="s">
        <v>31</v>
      </c>
      <c r="E118" s="19"/>
      <c r="F118" s="19"/>
      <c r="G118" s="19">
        <v>3</v>
      </c>
      <c r="H118" s="8"/>
      <c r="I118" s="8"/>
      <c r="J118" s="8"/>
      <c r="K118" s="8"/>
      <c r="L118" s="8"/>
      <c r="M118" s="8"/>
      <c r="N118" s="8"/>
      <c r="O118" s="8"/>
      <c r="P118" s="12">
        <f t="shared" si="6"/>
        <v>3</v>
      </c>
    </row>
    <row r="119" spans="3:16" x14ac:dyDescent="0.25">
      <c r="C119" s="94"/>
      <c r="D119" s="19" t="s">
        <v>30</v>
      </c>
      <c r="E119" s="19">
        <v>1</v>
      </c>
      <c r="F119" s="19"/>
      <c r="G119" s="19"/>
      <c r="H119" s="8"/>
      <c r="I119" s="8"/>
      <c r="J119" s="8"/>
      <c r="K119" s="8"/>
      <c r="L119" s="8"/>
      <c r="M119" s="8"/>
      <c r="N119" s="8"/>
      <c r="O119" s="8"/>
      <c r="P119" s="12">
        <f t="shared" si="6"/>
        <v>1</v>
      </c>
    </row>
    <row r="120" spans="3:16" x14ac:dyDescent="0.25">
      <c r="C120" s="94"/>
      <c r="D120" s="19" t="s">
        <v>32</v>
      </c>
      <c r="E120" s="19"/>
      <c r="F120" s="19"/>
      <c r="G120" s="19">
        <v>1</v>
      </c>
      <c r="H120" s="8"/>
      <c r="I120" s="8"/>
      <c r="J120" s="8"/>
      <c r="K120" s="8"/>
      <c r="L120" s="8"/>
      <c r="M120" s="8"/>
      <c r="N120" s="8"/>
      <c r="O120" s="8"/>
      <c r="P120" s="12">
        <f t="shared" si="6"/>
        <v>1</v>
      </c>
    </row>
    <row r="121" spans="3:16" x14ac:dyDescent="0.25">
      <c r="C121" s="94"/>
      <c r="D121" s="19" t="s">
        <v>33</v>
      </c>
      <c r="E121" s="19"/>
      <c r="F121" s="19"/>
      <c r="G121" s="19"/>
      <c r="H121" s="8"/>
      <c r="I121" s="8"/>
      <c r="J121" s="8"/>
      <c r="K121" s="8"/>
      <c r="L121" s="8"/>
      <c r="M121" s="8"/>
      <c r="N121" s="8"/>
      <c r="O121" s="8"/>
      <c r="P121" s="12">
        <f t="shared" si="6"/>
        <v>0</v>
      </c>
    </row>
    <row r="122" spans="3:16" x14ac:dyDescent="0.25">
      <c r="C122" s="94"/>
      <c r="D122" s="19" t="s">
        <v>35</v>
      </c>
      <c r="E122" s="19"/>
      <c r="F122" s="19"/>
      <c r="G122" s="19">
        <v>1</v>
      </c>
      <c r="H122" s="8"/>
      <c r="I122" s="8"/>
      <c r="J122" s="8">
        <v>1</v>
      </c>
      <c r="K122" s="8"/>
      <c r="L122" s="8"/>
      <c r="M122" s="8"/>
      <c r="N122" s="8"/>
      <c r="O122" s="8"/>
      <c r="P122" s="12">
        <f t="shared" si="6"/>
        <v>2</v>
      </c>
    </row>
    <row r="123" spans="3:16" x14ac:dyDescent="0.25">
      <c r="C123" s="94"/>
      <c r="D123" s="19" t="s">
        <v>36</v>
      </c>
      <c r="E123" s="19">
        <v>1</v>
      </c>
      <c r="F123" s="19"/>
      <c r="G123" s="19">
        <v>2</v>
      </c>
      <c r="H123" s="8"/>
      <c r="I123" s="8"/>
      <c r="J123" s="8"/>
      <c r="K123" s="8"/>
      <c r="L123" s="8"/>
      <c r="M123" s="8"/>
      <c r="N123" s="8"/>
      <c r="O123" s="8"/>
      <c r="P123" s="12">
        <f t="shared" si="6"/>
        <v>3</v>
      </c>
    </row>
    <row r="124" spans="3:16" x14ac:dyDescent="0.25">
      <c r="C124" s="94"/>
      <c r="D124" s="20" t="s">
        <v>37</v>
      </c>
      <c r="E124" s="20"/>
      <c r="F124" s="19"/>
      <c r="G124" s="19"/>
      <c r="H124" s="8"/>
      <c r="I124" s="8"/>
      <c r="J124" s="8"/>
      <c r="K124" s="8"/>
      <c r="L124" s="8"/>
      <c r="M124" s="8"/>
      <c r="N124" s="8"/>
      <c r="O124" s="8"/>
      <c r="P124" s="12">
        <f t="shared" si="6"/>
        <v>0</v>
      </c>
    </row>
    <row r="125" spans="3:16" x14ac:dyDescent="0.25">
      <c r="C125" s="94"/>
      <c r="D125" s="19" t="s">
        <v>72</v>
      </c>
      <c r="E125" s="19"/>
      <c r="F125" s="19"/>
      <c r="G125" s="19">
        <v>1</v>
      </c>
      <c r="H125" s="8"/>
      <c r="I125" s="8"/>
      <c r="J125" s="8"/>
      <c r="K125" s="8"/>
      <c r="L125" s="8"/>
      <c r="M125" s="8"/>
      <c r="N125" s="8"/>
      <c r="O125" s="8"/>
      <c r="P125" s="12">
        <f t="shared" si="6"/>
        <v>1</v>
      </c>
    </row>
    <row r="126" spans="3:16" x14ac:dyDescent="0.25">
      <c r="C126" s="94"/>
      <c r="D126" s="19" t="s">
        <v>39</v>
      </c>
      <c r="E126" s="19"/>
      <c r="F126" s="19"/>
      <c r="G126" s="19"/>
      <c r="H126" s="8"/>
      <c r="I126" s="8"/>
      <c r="J126" s="8"/>
      <c r="K126" s="8"/>
      <c r="L126" s="8"/>
      <c r="M126" s="8"/>
      <c r="N126" s="8"/>
      <c r="O126" s="8"/>
      <c r="P126" s="12">
        <f t="shared" si="6"/>
        <v>0</v>
      </c>
    </row>
    <row r="127" spans="3:16" x14ac:dyDescent="0.25">
      <c r="C127" s="94"/>
      <c r="D127" s="19" t="s">
        <v>73</v>
      </c>
      <c r="E127" s="19"/>
      <c r="F127" s="19"/>
      <c r="G127" s="19"/>
      <c r="H127" s="8"/>
      <c r="I127" s="8"/>
      <c r="J127" s="8"/>
      <c r="K127" s="8"/>
      <c r="L127" s="8"/>
      <c r="M127" s="8"/>
      <c r="N127" s="8"/>
      <c r="O127" s="8"/>
      <c r="P127" s="12">
        <f t="shared" si="6"/>
        <v>0</v>
      </c>
    </row>
    <row r="128" spans="3:16" x14ac:dyDescent="0.25">
      <c r="C128" s="94"/>
      <c r="D128" s="19" t="s">
        <v>79</v>
      </c>
      <c r="E128" s="19">
        <v>5</v>
      </c>
      <c r="F128" s="19"/>
      <c r="G128" s="19">
        <v>5</v>
      </c>
      <c r="H128" s="8"/>
      <c r="I128" s="8">
        <v>4</v>
      </c>
      <c r="J128" s="8"/>
      <c r="K128" s="8">
        <v>1</v>
      </c>
      <c r="L128" s="8"/>
      <c r="M128" s="8"/>
      <c r="N128" s="8"/>
      <c r="O128" s="8"/>
      <c r="P128" s="12">
        <f t="shared" si="6"/>
        <v>15</v>
      </c>
    </row>
    <row r="129" spans="3:16" x14ac:dyDescent="0.25">
      <c r="C129" s="94"/>
      <c r="D129" s="19" t="s">
        <v>41</v>
      </c>
      <c r="E129" s="19"/>
      <c r="F129" s="19"/>
      <c r="G129" s="19"/>
      <c r="H129" s="8"/>
      <c r="I129" s="8"/>
      <c r="J129" s="8"/>
      <c r="K129" s="8"/>
      <c r="L129" s="8"/>
      <c r="M129" s="8"/>
      <c r="N129" s="8"/>
      <c r="O129" s="8"/>
      <c r="P129" s="12">
        <f t="shared" si="6"/>
        <v>0</v>
      </c>
    </row>
    <row r="130" spans="3:16" x14ac:dyDescent="0.25">
      <c r="C130" s="94"/>
      <c r="D130" s="19" t="s">
        <v>74</v>
      </c>
      <c r="E130" s="19">
        <v>1</v>
      </c>
      <c r="F130" s="19"/>
      <c r="G130" s="19">
        <v>1</v>
      </c>
      <c r="H130" s="8"/>
      <c r="I130" s="8"/>
      <c r="J130" s="8">
        <v>1</v>
      </c>
      <c r="K130" s="8"/>
      <c r="L130" s="8"/>
      <c r="M130" s="8"/>
      <c r="N130" s="8"/>
      <c r="O130" s="8"/>
      <c r="P130" s="12">
        <f t="shared" si="6"/>
        <v>3</v>
      </c>
    </row>
    <row r="131" spans="3:16" x14ac:dyDescent="0.25">
      <c r="C131" s="94"/>
      <c r="D131" s="19" t="s">
        <v>43</v>
      </c>
      <c r="E131" s="19">
        <v>3</v>
      </c>
      <c r="F131" s="19"/>
      <c r="G131" s="19"/>
      <c r="H131" s="8"/>
      <c r="I131" s="8"/>
      <c r="J131" s="8"/>
      <c r="K131" s="8">
        <v>1</v>
      </c>
      <c r="L131" s="8"/>
      <c r="M131" s="8"/>
      <c r="N131" s="8"/>
      <c r="O131" s="8"/>
      <c r="P131" s="12">
        <f t="shared" si="6"/>
        <v>4</v>
      </c>
    </row>
    <row r="132" spans="3:16" x14ac:dyDescent="0.25">
      <c r="C132" s="94"/>
      <c r="D132" s="19" t="s">
        <v>46</v>
      </c>
      <c r="E132" s="19"/>
      <c r="F132" s="19"/>
      <c r="G132" s="19">
        <v>2</v>
      </c>
      <c r="H132" s="8"/>
      <c r="I132" s="8"/>
      <c r="J132" s="8">
        <v>1</v>
      </c>
      <c r="K132" s="8"/>
      <c r="L132" s="8"/>
      <c r="M132" s="8"/>
      <c r="N132" s="8"/>
      <c r="O132" s="8"/>
      <c r="P132" s="12">
        <f t="shared" si="6"/>
        <v>3</v>
      </c>
    </row>
    <row r="133" spans="3:16" x14ac:dyDescent="0.25">
      <c r="C133" s="94"/>
      <c r="D133" s="19" t="s">
        <v>47</v>
      </c>
      <c r="E133" s="19">
        <v>1</v>
      </c>
      <c r="F133" s="19"/>
      <c r="G133" s="19"/>
      <c r="H133" s="8"/>
      <c r="I133" s="8"/>
      <c r="J133" s="8"/>
      <c r="K133" s="8"/>
      <c r="L133" s="8"/>
      <c r="M133" s="8"/>
      <c r="N133" s="8"/>
      <c r="O133" s="8"/>
      <c r="P133" s="12">
        <f t="shared" si="6"/>
        <v>1</v>
      </c>
    </row>
    <row r="134" spans="3:16" x14ac:dyDescent="0.25">
      <c r="C134" s="95"/>
      <c r="D134" s="21" t="s">
        <v>75</v>
      </c>
      <c r="E134" s="22">
        <f t="shared" ref="E134:O134" si="7">SUM(E107:E133)</f>
        <v>18</v>
      </c>
      <c r="F134" s="22">
        <f t="shared" si="7"/>
        <v>0</v>
      </c>
      <c r="G134" s="22">
        <f t="shared" si="7"/>
        <v>23</v>
      </c>
      <c r="H134" s="22">
        <f t="shared" si="7"/>
        <v>1</v>
      </c>
      <c r="I134" s="22">
        <f t="shared" si="7"/>
        <v>4</v>
      </c>
      <c r="J134" s="22">
        <f t="shared" si="7"/>
        <v>10</v>
      </c>
      <c r="K134" s="22">
        <f t="shared" si="7"/>
        <v>2</v>
      </c>
      <c r="L134" s="22">
        <f t="shared" si="7"/>
        <v>0</v>
      </c>
      <c r="M134" s="22">
        <f t="shared" si="7"/>
        <v>0</v>
      </c>
      <c r="N134" s="22">
        <f t="shared" si="7"/>
        <v>0</v>
      </c>
      <c r="O134" s="22">
        <f t="shared" si="7"/>
        <v>0</v>
      </c>
      <c r="P134" s="21">
        <f t="shared" si="6"/>
        <v>58</v>
      </c>
    </row>
    <row r="135" spans="3:16" x14ac:dyDescent="0.25">
      <c r="C135" s="101" t="s">
        <v>76</v>
      </c>
      <c r="D135" s="23" t="s">
        <v>15</v>
      </c>
      <c r="E135" s="19"/>
      <c r="F135" s="19"/>
      <c r="G135" s="19"/>
      <c r="H135" s="8"/>
      <c r="I135" s="8"/>
      <c r="J135" s="8"/>
      <c r="K135" s="8"/>
      <c r="L135" s="8"/>
      <c r="M135" s="8"/>
      <c r="N135" s="8"/>
      <c r="O135" s="8"/>
      <c r="P135" s="12">
        <f t="shared" si="6"/>
        <v>0</v>
      </c>
    </row>
    <row r="136" spans="3:16" x14ac:dyDescent="0.25">
      <c r="C136" s="102"/>
      <c r="D136" s="23" t="s">
        <v>19</v>
      </c>
      <c r="E136" s="19"/>
      <c r="F136" s="19"/>
      <c r="G136" s="19"/>
      <c r="H136" s="8"/>
      <c r="I136" s="8"/>
      <c r="J136" s="8">
        <v>3</v>
      </c>
      <c r="K136" s="8"/>
      <c r="L136" s="8"/>
      <c r="M136" s="8"/>
      <c r="N136" s="8"/>
      <c r="O136" s="8">
        <v>1</v>
      </c>
      <c r="P136" s="12">
        <f t="shared" si="6"/>
        <v>4</v>
      </c>
    </row>
    <row r="137" spans="3:16" x14ac:dyDescent="0.25">
      <c r="C137" s="102"/>
      <c r="D137" s="23" t="s">
        <v>20</v>
      </c>
      <c r="E137" s="19"/>
      <c r="F137" s="19"/>
      <c r="G137" s="19">
        <v>4</v>
      </c>
      <c r="H137" s="8"/>
      <c r="I137" s="8"/>
      <c r="J137" s="8"/>
      <c r="K137" s="8"/>
      <c r="L137" s="8">
        <v>1</v>
      </c>
      <c r="M137" s="8"/>
      <c r="N137" s="8"/>
      <c r="O137" s="8"/>
      <c r="P137" s="12">
        <f t="shared" si="6"/>
        <v>5</v>
      </c>
    </row>
    <row r="138" spans="3:16" x14ac:dyDescent="0.25">
      <c r="C138" s="102"/>
      <c r="D138" s="23" t="s">
        <v>24</v>
      </c>
      <c r="E138" s="19"/>
      <c r="F138" s="19"/>
      <c r="G138" s="19"/>
      <c r="H138" s="8"/>
      <c r="I138" s="8"/>
      <c r="J138" s="8"/>
      <c r="K138" s="8"/>
      <c r="L138" s="8"/>
      <c r="M138" s="8"/>
      <c r="N138" s="8"/>
      <c r="O138" s="8"/>
      <c r="P138" s="12">
        <f t="shared" si="6"/>
        <v>0</v>
      </c>
    </row>
    <row r="139" spans="3:16" x14ac:dyDescent="0.25">
      <c r="C139" s="102"/>
      <c r="D139" s="23" t="s">
        <v>26</v>
      </c>
      <c r="E139" s="19">
        <v>2</v>
      </c>
      <c r="F139" s="19"/>
      <c r="G139" s="19">
        <v>3</v>
      </c>
      <c r="H139" s="8"/>
      <c r="I139" s="8"/>
      <c r="J139" s="8"/>
      <c r="K139" s="8"/>
      <c r="L139" s="8"/>
      <c r="M139" s="8"/>
      <c r="N139" s="8"/>
      <c r="O139" s="8"/>
      <c r="P139" s="12">
        <f t="shared" si="6"/>
        <v>5</v>
      </c>
    </row>
    <row r="140" spans="3:16" x14ac:dyDescent="0.25">
      <c r="C140" s="102"/>
      <c r="D140" s="23" t="s">
        <v>27</v>
      </c>
      <c r="E140" s="19">
        <v>3</v>
      </c>
      <c r="F140" s="19"/>
      <c r="G140" s="19">
        <v>5</v>
      </c>
      <c r="H140" s="8"/>
      <c r="I140" s="8"/>
      <c r="J140" s="8">
        <v>1</v>
      </c>
      <c r="K140" s="8">
        <v>1</v>
      </c>
      <c r="L140" s="8"/>
      <c r="M140" s="8"/>
      <c r="N140" s="8"/>
      <c r="O140" s="8"/>
      <c r="P140" s="12">
        <f t="shared" si="6"/>
        <v>10</v>
      </c>
    </row>
    <row r="141" spans="3:16" x14ac:dyDescent="0.25">
      <c r="C141" s="102"/>
      <c r="D141" s="23" t="s">
        <v>29</v>
      </c>
      <c r="E141" s="19"/>
      <c r="F141" s="19"/>
      <c r="G141" s="19"/>
      <c r="H141" s="8"/>
      <c r="I141" s="8"/>
      <c r="J141" s="8"/>
      <c r="K141" s="8">
        <v>1</v>
      </c>
      <c r="L141" s="8"/>
      <c r="M141" s="8"/>
      <c r="N141" s="8"/>
      <c r="O141" s="8"/>
      <c r="P141" s="12">
        <f t="shared" si="6"/>
        <v>1</v>
      </c>
    </row>
    <row r="142" spans="3:16" x14ac:dyDescent="0.25">
      <c r="C142" s="102"/>
      <c r="D142" s="23" t="s">
        <v>34</v>
      </c>
      <c r="E142" s="19"/>
      <c r="F142" s="19"/>
      <c r="G142" s="19"/>
      <c r="H142" s="8"/>
      <c r="I142" s="8"/>
      <c r="J142" s="8"/>
      <c r="K142" s="8"/>
      <c r="L142" s="8"/>
      <c r="M142" s="8"/>
      <c r="N142" s="8"/>
      <c r="O142" s="8"/>
      <c r="P142" s="12">
        <f t="shared" si="6"/>
        <v>0</v>
      </c>
    </row>
    <row r="143" spans="3:16" x14ac:dyDescent="0.25">
      <c r="C143" s="102"/>
      <c r="D143" s="23" t="s">
        <v>38</v>
      </c>
      <c r="E143" s="19">
        <v>1</v>
      </c>
      <c r="F143" s="19"/>
      <c r="G143" s="19">
        <v>1</v>
      </c>
      <c r="H143" s="8"/>
      <c r="I143" s="8"/>
      <c r="J143" s="8"/>
      <c r="K143" s="8"/>
      <c r="L143" s="8"/>
      <c r="M143" s="8"/>
      <c r="N143" s="8"/>
      <c r="O143" s="8"/>
      <c r="P143" s="12">
        <f t="shared" si="6"/>
        <v>2</v>
      </c>
    </row>
    <row r="144" spans="3:16" x14ac:dyDescent="0.25">
      <c r="C144" s="102"/>
      <c r="D144" s="23" t="s">
        <v>40</v>
      </c>
      <c r="E144" s="19"/>
      <c r="F144" s="19"/>
      <c r="G144" s="19">
        <v>1</v>
      </c>
      <c r="H144" s="8"/>
      <c r="I144" s="8"/>
      <c r="J144" s="8"/>
      <c r="K144" s="8"/>
      <c r="L144" s="8"/>
      <c r="M144" s="8"/>
      <c r="N144" s="8"/>
      <c r="O144" s="8"/>
      <c r="P144" s="12">
        <f t="shared" si="6"/>
        <v>1</v>
      </c>
    </row>
    <row r="145" spans="3:16" x14ac:dyDescent="0.25">
      <c r="C145" s="102"/>
      <c r="D145" s="23" t="s">
        <v>42</v>
      </c>
      <c r="E145" s="19">
        <v>1</v>
      </c>
      <c r="F145" s="19"/>
      <c r="G145" s="19">
        <v>1</v>
      </c>
      <c r="H145" s="8"/>
      <c r="I145" s="8"/>
      <c r="J145" s="8">
        <v>1</v>
      </c>
      <c r="K145" s="8"/>
      <c r="L145" s="8"/>
      <c r="M145" s="8"/>
      <c r="N145" s="8"/>
      <c r="O145" s="8"/>
      <c r="P145" s="12">
        <f t="shared" si="6"/>
        <v>3</v>
      </c>
    </row>
    <row r="146" spans="3:16" x14ac:dyDescent="0.25">
      <c r="C146" s="102"/>
      <c r="D146" s="23" t="s">
        <v>44</v>
      </c>
      <c r="E146" s="19">
        <v>1</v>
      </c>
      <c r="F146" s="19"/>
      <c r="G146" s="19">
        <v>3</v>
      </c>
      <c r="H146" s="8"/>
      <c r="I146" s="8"/>
      <c r="J146" s="8"/>
      <c r="K146" s="8"/>
      <c r="L146" s="8"/>
      <c r="M146" s="8"/>
      <c r="N146" s="8"/>
      <c r="O146" s="8"/>
      <c r="P146" s="12">
        <f t="shared" si="6"/>
        <v>4</v>
      </c>
    </row>
    <row r="147" spans="3:16" x14ac:dyDescent="0.25">
      <c r="C147" s="102"/>
      <c r="D147" s="23" t="s">
        <v>45</v>
      </c>
      <c r="E147" s="19">
        <v>1</v>
      </c>
      <c r="F147" s="19"/>
      <c r="G147" s="19">
        <v>1</v>
      </c>
      <c r="H147" s="8"/>
      <c r="I147" s="8">
        <v>2</v>
      </c>
      <c r="J147" s="8"/>
      <c r="K147" s="8"/>
      <c r="L147" s="8"/>
      <c r="M147" s="8"/>
      <c r="N147" s="8"/>
      <c r="O147" s="8"/>
      <c r="P147" s="12">
        <f t="shared" si="6"/>
        <v>4</v>
      </c>
    </row>
    <row r="148" spans="3:16" x14ac:dyDescent="0.25">
      <c r="C148" s="103"/>
      <c r="D148" s="22" t="s">
        <v>75</v>
      </c>
      <c r="E148" s="22">
        <f t="shared" ref="E148:P148" si="8">SUM(E135:E147)</f>
        <v>9</v>
      </c>
      <c r="F148" s="22">
        <f t="shared" si="8"/>
        <v>0</v>
      </c>
      <c r="G148" s="22">
        <f t="shared" si="8"/>
        <v>19</v>
      </c>
      <c r="H148" s="22">
        <f t="shared" si="8"/>
        <v>0</v>
      </c>
      <c r="I148" s="22">
        <f t="shared" si="8"/>
        <v>2</v>
      </c>
      <c r="J148" s="22">
        <f t="shared" si="8"/>
        <v>5</v>
      </c>
      <c r="K148" s="22">
        <f t="shared" si="8"/>
        <v>2</v>
      </c>
      <c r="L148" s="22">
        <f t="shared" si="8"/>
        <v>1</v>
      </c>
      <c r="M148" s="22">
        <f t="shared" si="8"/>
        <v>0</v>
      </c>
      <c r="N148" s="22">
        <f t="shared" si="8"/>
        <v>0</v>
      </c>
      <c r="O148" s="22">
        <f t="shared" si="8"/>
        <v>1</v>
      </c>
      <c r="P148" s="22">
        <f t="shared" si="8"/>
        <v>39</v>
      </c>
    </row>
    <row r="149" spans="3:16" ht="15" customHeight="1" x14ac:dyDescent="0.25">
      <c r="C149" s="91" t="s">
        <v>78</v>
      </c>
      <c r="D149" s="26" t="s">
        <v>78</v>
      </c>
      <c r="E149" s="19"/>
      <c r="F149" s="19"/>
      <c r="G149" s="19"/>
      <c r="H149" s="8"/>
      <c r="I149" s="8"/>
      <c r="J149" s="69">
        <v>1</v>
      </c>
      <c r="K149" s="8"/>
      <c r="L149" s="8"/>
      <c r="M149" s="8"/>
      <c r="N149" s="8"/>
      <c r="O149" s="8"/>
      <c r="P149" s="19">
        <v>0</v>
      </c>
    </row>
    <row r="150" spans="3:16" x14ac:dyDescent="0.25">
      <c r="C150" s="92"/>
      <c r="D150" s="22" t="s">
        <v>75</v>
      </c>
      <c r="E150" s="22">
        <f t="shared" ref="E150:O150" si="9">SUM(E149)</f>
        <v>0</v>
      </c>
      <c r="F150" s="22">
        <f t="shared" si="9"/>
        <v>0</v>
      </c>
      <c r="G150" s="22">
        <f t="shared" si="9"/>
        <v>0</v>
      </c>
      <c r="H150" s="22">
        <f t="shared" si="9"/>
        <v>0</v>
      </c>
      <c r="I150" s="22">
        <f t="shared" si="9"/>
        <v>0</v>
      </c>
      <c r="J150" s="22">
        <f t="shared" si="9"/>
        <v>1</v>
      </c>
      <c r="K150" s="22">
        <f t="shared" si="9"/>
        <v>0</v>
      </c>
      <c r="L150" s="22">
        <f t="shared" si="9"/>
        <v>0</v>
      </c>
      <c r="M150" s="22">
        <f t="shared" si="9"/>
        <v>0</v>
      </c>
      <c r="N150" s="22">
        <f t="shared" si="9"/>
        <v>0</v>
      </c>
      <c r="O150" s="22">
        <f t="shared" si="9"/>
        <v>0</v>
      </c>
      <c r="P150" s="22">
        <f>SUM(E150:O150)</f>
        <v>1</v>
      </c>
    </row>
    <row r="151" spans="3:16" x14ac:dyDescent="0.25">
      <c r="C151" s="97" t="s">
        <v>70</v>
      </c>
      <c r="D151" s="98"/>
      <c r="E151" s="39">
        <f t="shared" ref="E151:O151" si="10">SUM(E134+E148+E150)</f>
        <v>27</v>
      </c>
      <c r="F151" s="39">
        <f t="shared" si="10"/>
        <v>0</v>
      </c>
      <c r="G151" s="39">
        <f t="shared" si="10"/>
        <v>42</v>
      </c>
      <c r="H151" s="39">
        <f t="shared" si="10"/>
        <v>1</v>
      </c>
      <c r="I151" s="39">
        <f t="shared" si="10"/>
        <v>6</v>
      </c>
      <c r="J151" s="39">
        <f t="shared" si="10"/>
        <v>16</v>
      </c>
      <c r="K151" s="39">
        <f t="shared" si="10"/>
        <v>4</v>
      </c>
      <c r="L151" s="39">
        <f t="shared" si="10"/>
        <v>1</v>
      </c>
      <c r="M151" s="39">
        <f t="shared" si="10"/>
        <v>0</v>
      </c>
      <c r="N151" s="39">
        <f t="shared" si="10"/>
        <v>0</v>
      </c>
      <c r="O151" s="39">
        <f t="shared" si="10"/>
        <v>1</v>
      </c>
      <c r="P151" s="39">
        <f>SUM(P134+P148+P150)</f>
        <v>98</v>
      </c>
    </row>
    <row r="154" spans="3:16" x14ac:dyDescent="0.25">
      <c r="C154" s="1" t="s">
        <v>100</v>
      </c>
      <c r="E154" s="1"/>
    </row>
    <row r="155" spans="3:16" ht="29.25" customHeight="1" x14ac:dyDescent="0.25">
      <c r="C155" s="13" t="s">
        <v>77</v>
      </c>
      <c r="D155" s="13" t="s">
        <v>67</v>
      </c>
      <c r="E155" s="13" t="s">
        <v>57</v>
      </c>
      <c r="F155" s="13" t="s">
        <v>8</v>
      </c>
      <c r="G155" s="29" t="s">
        <v>81</v>
      </c>
      <c r="H155" s="29" t="s">
        <v>60</v>
      </c>
      <c r="I155" s="13" t="s">
        <v>58</v>
      </c>
      <c r="J155" s="13" t="s">
        <v>84</v>
      </c>
      <c r="K155" s="40" t="s">
        <v>89</v>
      </c>
      <c r="L155" s="13" t="s">
        <v>70</v>
      </c>
    </row>
    <row r="156" spans="3:16" ht="15" customHeight="1" x14ac:dyDescent="0.25">
      <c r="C156" s="104" t="s">
        <v>71</v>
      </c>
      <c r="D156" s="8" t="s">
        <v>80</v>
      </c>
      <c r="E156" s="30">
        <v>2</v>
      </c>
      <c r="F156" s="30">
        <v>1</v>
      </c>
      <c r="G156" s="30">
        <v>1</v>
      </c>
      <c r="H156" s="30">
        <v>0</v>
      </c>
      <c r="I156" s="30">
        <v>0</v>
      </c>
      <c r="J156" s="30">
        <v>0</v>
      </c>
      <c r="K156" s="37">
        <v>0</v>
      </c>
      <c r="L156" s="33">
        <f>SUM(E156:K156)</f>
        <v>4</v>
      </c>
    </row>
    <row r="157" spans="3:16" x14ac:dyDescent="0.25">
      <c r="C157" s="105"/>
      <c r="D157" s="8" t="s">
        <v>82</v>
      </c>
      <c r="E157" s="30">
        <v>0</v>
      </c>
      <c r="F157" s="30">
        <v>0</v>
      </c>
      <c r="G157" s="30">
        <v>0</v>
      </c>
      <c r="H157" s="30">
        <v>1</v>
      </c>
      <c r="I157" s="30">
        <v>0</v>
      </c>
      <c r="J157" s="30">
        <v>0</v>
      </c>
      <c r="K157" s="37">
        <v>0</v>
      </c>
      <c r="L157" s="37">
        <f>SUM(E157:K157)</f>
        <v>1</v>
      </c>
    </row>
    <row r="158" spans="3:16" x14ac:dyDescent="0.25">
      <c r="C158" s="106"/>
      <c r="D158" s="21" t="s">
        <v>75</v>
      </c>
      <c r="E158" s="41">
        <f>SUM(E156:E157)</f>
        <v>2</v>
      </c>
      <c r="F158" s="41">
        <f t="shared" ref="F158:L158" si="11">SUM(F156:F157)</f>
        <v>1</v>
      </c>
      <c r="G158" s="41">
        <f t="shared" si="11"/>
        <v>1</v>
      </c>
      <c r="H158" s="41">
        <f t="shared" si="11"/>
        <v>1</v>
      </c>
      <c r="I158" s="41">
        <f t="shared" si="11"/>
        <v>0</v>
      </c>
      <c r="J158" s="41">
        <f t="shared" si="11"/>
        <v>0</v>
      </c>
      <c r="K158" s="41">
        <f t="shared" si="11"/>
        <v>0</v>
      </c>
      <c r="L158" s="41">
        <f t="shared" si="11"/>
        <v>5</v>
      </c>
    </row>
    <row r="159" spans="3:16" x14ac:dyDescent="0.25">
      <c r="C159" s="89" t="s">
        <v>76</v>
      </c>
      <c r="D159" s="8" t="s">
        <v>26</v>
      </c>
      <c r="E159" s="30">
        <v>1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3">
        <f>SUM(E159:K159)</f>
        <v>1</v>
      </c>
    </row>
    <row r="160" spans="3:16" x14ac:dyDescent="0.25">
      <c r="C160" s="89"/>
      <c r="D160" s="8" t="s">
        <v>24</v>
      </c>
      <c r="E160" s="30">
        <v>0</v>
      </c>
      <c r="F160" s="30">
        <v>0</v>
      </c>
      <c r="G160" s="30">
        <v>0</v>
      </c>
      <c r="H160" s="30">
        <v>0</v>
      </c>
      <c r="I160" s="30">
        <v>1</v>
      </c>
      <c r="J160" s="30">
        <v>0</v>
      </c>
      <c r="K160" s="30">
        <v>0</v>
      </c>
      <c r="L160" s="33">
        <f>SUM(E160:K160)</f>
        <v>1</v>
      </c>
    </row>
    <row r="161" spans="3:12" x14ac:dyDescent="0.25">
      <c r="C161" s="89"/>
      <c r="D161" s="8" t="s">
        <v>83</v>
      </c>
      <c r="E161" s="30">
        <v>0</v>
      </c>
      <c r="F161" s="30">
        <v>1</v>
      </c>
      <c r="G161" s="30">
        <v>0</v>
      </c>
      <c r="H161" s="30">
        <v>0</v>
      </c>
      <c r="I161" s="30">
        <v>0</v>
      </c>
      <c r="J161" s="30">
        <v>1</v>
      </c>
      <c r="K161" s="30">
        <v>0</v>
      </c>
      <c r="L161" s="37">
        <f>SUM(E161:K161)</f>
        <v>2</v>
      </c>
    </row>
    <row r="162" spans="3:12" x14ac:dyDescent="0.25">
      <c r="C162" s="89"/>
      <c r="D162" s="12" t="s">
        <v>88</v>
      </c>
      <c r="E162" s="30">
        <v>0</v>
      </c>
      <c r="F162" s="30">
        <v>1</v>
      </c>
      <c r="G162" s="30">
        <v>0</v>
      </c>
      <c r="H162" s="37">
        <v>0</v>
      </c>
      <c r="I162" s="30">
        <v>0</v>
      </c>
      <c r="J162" s="30">
        <v>0</v>
      </c>
      <c r="K162" s="37">
        <v>1</v>
      </c>
      <c r="L162" s="37">
        <f>SUM(E162:K162)</f>
        <v>2</v>
      </c>
    </row>
    <row r="163" spans="3:12" x14ac:dyDescent="0.25">
      <c r="C163" s="89"/>
      <c r="D163" s="21" t="s">
        <v>75</v>
      </c>
      <c r="E163" s="41">
        <f>SUM(E159:E162)</f>
        <v>1</v>
      </c>
      <c r="F163" s="41">
        <f t="shared" ref="F163:L163" si="12">SUM(F159:F162)</f>
        <v>2</v>
      </c>
      <c r="G163" s="41">
        <f t="shared" si="12"/>
        <v>0</v>
      </c>
      <c r="H163" s="41">
        <f t="shared" si="12"/>
        <v>0</v>
      </c>
      <c r="I163" s="41">
        <f t="shared" si="12"/>
        <v>1</v>
      </c>
      <c r="J163" s="41">
        <f t="shared" si="12"/>
        <v>1</v>
      </c>
      <c r="K163" s="41">
        <f t="shared" si="12"/>
        <v>1</v>
      </c>
      <c r="L163" s="41">
        <f t="shared" si="12"/>
        <v>6</v>
      </c>
    </row>
    <row r="164" spans="3:12" x14ac:dyDescent="0.25">
      <c r="C164" s="97" t="s">
        <v>70</v>
      </c>
      <c r="D164" s="98"/>
      <c r="E164" s="39">
        <f>SUM(E158+E163)</f>
        <v>3</v>
      </c>
      <c r="F164" s="39">
        <f t="shared" ref="F164:K164" si="13">SUM(F158+F163)</f>
        <v>3</v>
      </c>
      <c r="G164" s="39">
        <f t="shared" si="13"/>
        <v>1</v>
      </c>
      <c r="H164" s="39">
        <f t="shared" si="13"/>
        <v>1</v>
      </c>
      <c r="I164" s="39">
        <f t="shared" si="13"/>
        <v>1</v>
      </c>
      <c r="J164" s="39">
        <f t="shared" si="13"/>
        <v>1</v>
      </c>
      <c r="K164" s="39">
        <f t="shared" si="13"/>
        <v>1</v>
      </c>
      <c r="L164" s="39">
        <f>SUM(L158+L163)</f>
        <v>11</v>
      </c>
    </row>
  </sheetData>
  <mergeCells count="19">
    <mergeCell ref="C156:C158"/>
    <mergeCell ref="C159:C163"/>
    <mergeCell ref="C164:D164"/>
    <mergeCell ref="C101:D101"/>
    <mergeCell ref="C105:P105"/>
    <mergeCell ref="C107:C134"/>
    <mergeCell ref="C135:C148"/>
    <mergeCell ref="C149:C150"/>
    <mergeCell ref="C151:D151"/>
    <mergeCell ref="C99:C100"/>
    <mergeCell ref="C2:J2"/>
    <mergeCell ref="C6:C33"/>
    <mergeCell ref="C35:C48"/>
    <mergeCell ref="C49:C50"/>
    <mergeCell ref="C51:D51"/>
    <mergeCell ref="C4:H4"/>
    <mergeCell ref="C55:P55"/>
    <mergeCell ref="C57:C84"/>
    <mergeCell ref="C85:C9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Estadísticas</vt:lpstr>
      <vt:lpstr>Estadísticas por Mpio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PC</dc:creator>
  <cp:lastModifiedBy>Paula Alejandra</cp:lastModifiedBy>
  <dcterms:created xsi:type="dcterms:W3CDTF">2019-07-05T14:28:46Z</dcterms:created>
  <dcterms:modified xsi:type="dcterms:W3CDTF">2020-04-30T02:43:21Z</dcterms:modified>
</cp:coreProperties>
</file>